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rosenthal\Nextcloud\6999_DBU_TEXSUS_extern\10_ABs\AB06_Pilotgruppe_NB\Tools\"/>
    </mc:Choice>
  </mc:AlternateContent>
  <xr:revisionPtr revIDLastSave="0" documentId="13_ncr:1_{328EE698-2771-4464-BD53-698EC60351DF}" xr6:coauthVersionLast="47" xr6:coauthVersionMax="47" xr10:uidLastSave="{00000000-0000-0000-0000-000000000000}"/>
  <bookViews>
    <workbookView xWindow="-30828" yWindow="-1764" windowWidth="30936" windowHeight="16776" xr2:uid="{F687B1E7-BEA1-42D2-9DAD-D7FB7DAC12DD}"/>
  </bookViews>
  <sheets>
    <sheet name="Anleitung" sheetId="7" r:id="rId1"/>
    <sheet name="IRO Analyse" sheetId="5" r:id="rId2"/>
    <sheet name="Wesentliche Themen" sheetId="1" r:id="rId3"/>
    <sheet name="Grafische Darstellung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6" l="1"/>
  <c r="I3" i="6"/>
  <c r="J26" i="6"/>
  <c r="I26" i="6"/>
  <c r="J25" i="6"/>
  <c r="I25" i="6"/>
  <c r="J24" i="6"/>
  <c r="I24" i="6"/>
  <c r="J23" i="6"/>
  <c r="I23" i="6"/>
  <c r="J22" i="6"/>
  <c r="I22" i="6"/>
  <c r="J21" i="6"/>
  <c r="I21" i="6"/>
  <c r="J19" i="6"/>
  <c r="I19" i="6"/>
  <c r="J20" i="6"/>
  <c r="I20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J7" i="6"/>
  <c r="J8" i="6"/>
  <c r="I7" i="6"/>
  <c r="I8" i="6"/>
  <c r="J6" i="6"/>
  <c r="I6" i="6"/>
  <c r="J5" i="6"/>
  <c r="I5" i="6"/>
  <c r="J4" i="6"/>
  <c r="I4" i="6"/>
  <c r="J2" i="6"/>
  <c r="I2" i="6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tc={85F7E41C-C186-4839-9BDF-79BA0A2F3E91}</author>
  </authors>
  <commentList>
    <comment ref="A54" authorId="0" shapeId="0" xr:uid="{85F7E41C-C186-4839-9BDF-79BA0A2F3E9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Ausmaß Hier separat anpassen (muss schwerer bewertet werden)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tc={3611E88D-6EC4-4CA1-B1FC-55F126942C3F}</author>
    <author>tc={7C55C2CD-0304-495D-A5FA-B8C70C2891E9}</author>
    <author>tc={A3138FA6-E388-45CF-8E10-38AA87489B36}</author>
  </authors>
  <commentList>
    <comment ref="A1" authorId="0" shapeId="0" xr:uid="{3611E88D-6EC4-4CA1-B1FC-55F126942C3F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Hinweisfeld (Inside-Out und Outside-In beachten!!)
</t>
      </text>
    </comment>
    <comment ref="A26" authorId="1" shapeId="0" xr:uid="{7C55C2CD-0304-495D-A5FA-B8C70C2891E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Mit Statement positionieren!</t>
      </text>
    </comment>
    <comment ref="B35" authorId="2" shapeId="0" xr:uid="{A3138FA6-E388-45CF-8E10-38AA87489B3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Kommentar: An ILO richten (Standard nutzen)
Antwort:
    Erklärbox - Commitment von Lieferanten
Antwort:
    Lieferantenselbstauskunft/Verpflichtung für Vorstufe- und Vor-Vorgelagert
</t>
      </text>
    </comment>
  </commentList>
</comments>
</file>

<file path=xl/sharedStrings.xml><?xml version="1.0" encoding="utf-8"?>
<sst xmlns="http://schemas.openxmlformats.org/spreadsheetml/2006/main" count="699" uniqueCount="424">
  <si>
    <t xml:space="preserve">E1 -1 Anpassung an den Klimawandel 
</t>
  </si>
  <si>
    <t>E1 -2 Klimaschutz</t>
  </si>
  <si>
    <t>E1 -3 Energie</t>
  </si>
  <si>
    <t>E2 -2 Wasserverschmutzung</t>
  </si>
  <si>
    <t>E2 - 7 Mikroplastik</t>
  </si>
  <si>
    <t>E3 - 1 Wasserverbrauch</t>
  </si>
  <si>
    <t>E3 - 2 Wasserentnahme</t>
  </si>
  <si>
    <t>E3 - 3 Ableitung von Wasser</t>
  </si>
  <si>
    <t>E5 -1 Ressourcenzuflüsse, einschließlich Ressourcennutzung</t>
  </si>
  <si>
    <t>E5 - 2 Ressourcenabflüsse im Zusammenhang mit Produkten und Dienstleistungen</t>
  </si>
  <si>
    <t>E5 - 3 Abfälle</t>
  </si>
  <si>
    <t xml:space="preserve">S1 - 1.1 Sichere Beschäftigung </t>
  </si>
  <si>
    <t>S1 - 1.2 Arbeitszeit</t>
  </si>
  <si>
    <t xml:space="preserve">S1 - 1.3 Angemessene Entlohnung </t>
  </si>
  <si>
    <t>S1 - 1.4 Sozialer Dialog</t>
  </si>
  <si>
    <t>S1 - 1.5 Vereinigungsfreiheit, Existenz von Betriebsräten und Rechte der Arbeitnehmer auf Information, Anhörung und Mit­bestimmung</t>
  </si>
  <si>
    <t>S1 - 1.6 Tarifverhandlungen, einschließlich der Quote der durch Tarifverträge abgedeckten Arbeitskräften</t>
  </si>
  <si>
    <t>S1 - 1.7 Vereinbarkeit von Berufs- und Privatleben</t>
  </si>
  <si>
    <t>S1 - 1.8 Gesundheitsschutz und Sicherheit</t>
  </si>
  <si>
    <t>S1 - 2.1 Gleichstellung der Geschlechter und gleicher Lohn für gleiche Arbeit</t>
  </si>
  <si>
    <t xml:space="preserve">S1 - 2.2 Schulungen und Kompetenzentwicklung </t>
  </si>
  <si>
    <t>S1 - 2.4 Maßnahmen gegen Gewalt und Belästigung am Arbeitsplatz</t>
  </si>
  <si>
    <t>S1 - 2.5 Vielfalt</t>
  </si>
  <si>
    <t>S1 - 3.1 Kinderarbeit</t>
  </si>
  <si>
    <t>S1 - 3.2 Zwangsarbeit</t>
  </si>
  <si>
    <t xml:space="preserve">S1 - 3.3 Angemessene Unterbringung </t>
  </si>
  <si>
    <t>S1 - 3.4 Datenschutz</t>
  </si>
  <si>
    <t xml:space="preserve">S2 - 1.1 Sichere Beschäftigung </t>
  </si>
  <si>
    <t xml:space="preserve">S2 - 1.3 Angemessene Entlohnung </t>
  </si>
  <si>
    <t>S2 - 1.4 Sozialer Dialog</t>
  </si>
  <si>
    <t>S2 - 1.7 Vereinbarkeit von Berufs- und Privatleben</t>
  </si>
  <si>
    <t>S2 - 1.8 Gesundheitsschutz und Sicherheit</t>
  </si>
  <si>
    <t>S2 - 3.1 Kinderarbeit</t>
  </si>
  <si>
    <t>S2 - 3.2 Zwangsarbeit</t>
  </si>
  <si>
    <t>S2 - 3.4 Wasser- und Sanitäreinrichtungen</t>
  </si>
  <si>
    <t xml:space="preserve">S4 - 1.1 Datenschutz </t>
  </si>
  <si>
    <t>S4 - 1.2 Meinungsfreiheit</t>
  </si>
  <si>
    <t xml:space="preserve">S4 - 2.1 Gesundheitsschutz und Sicherheit </t>
  </si>
  <si>
    <t>S4 - 2.2 Persönliche Sicherheit</t>
  </si>
  <si>
    <t>S4 - 2.3 Kinderschutz</t>
  </si>
  <si>
    <t>S4 - 3.1 Nichtdiskriminierung</t>
  </si>
  <si>
    <t>S4 - 3.2 Zugang zu Produkten und Dienstleistungen</t>
  </si>
  <si>
    <t>S4 - 3.3 Verantwortliche Vermarktungspraktiken</t>
  </si>
  <si>
    <t>G1 - 1 Unternehmenskultur</t>
  </si>
  <si>
    <t>G1 - 2 Schutz von Hinweisgebern (Whistleblowers)</t>
  </si>
  <si>
    <t>G1 - 4 Management der Beziehungen zu Lieferanten, einschließlich Zahlungspraktiken</t>
  </si>
  <si>
    <t>G1 - 5.1 Korruption und Bestechung - Vermeidung und Aufdeckung einschließlich Schulung</t>
  </si>
  <si>
    <t>G1 - 5.2 Korruption und Bestechung - Vorkommnisse</t>
  </si>
  <si>
    <t xml:space="preserve">Wesentliche Themenliste </t>
  </si>
  <si>
    <t>Übergeordnete Kategorien</t>
  </si>
  <si>
    <t>Klimawandel und Energie</t>
  </si>
  <si>
    <t>Arbeitsbedingungen (EB)</t>
  </si>
  <si>
    <t>Unternehmensführung und Integrität</t>
  </si>
  <si>
    <t>Legende:</t>
  </si>
  <si>
    <r>
      <rPr>
        <b/>
        <sz val="11"/>
        <color theme="1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= Kunden</t>
    </r>
  </si>
  <si>
    <r>
      <rPr>
        <b/>
        <sz val="11"/>
        <color theme="1"/>
        <rFont val="Aptos Narrow"/>
        <family val="2"/>
        <scheme val="minor"/>
      </rPr>
      <t>EB</t>
    </r>
    <r>
      <rPr>
        <sz val="11"/>
        <color theme="1"/>
        <rFont val="Aptos Narrow"/>
        <family val="2"/>
        <scheme val="minor"/>
      </rPr>
      <t xml:space="preserve"> = Eigene Belegschaft</t>
    </r>
  </si>
  <si>
    <t>Umweltverschmutzung</t>
  </si>
  <si>
    <t>Thema</t>
  </si>
  <si>
    <t>Beschreibung der Auswirkung</t>
  </si>
  <si>
    <t>Beschreibung Risiko</t>
  </si>
  <si>
    <t>Beschreibung Chance</t>
  </si>
  <si>
    <t>Chancengleichheit, Vielfalt und Inklusion (EB)</t>
  </si>
  <si>
    <t>Schulung und Kompetenzentwicklung (EB)</t>
  </si>
  <si>
    <t xml:space="preserve"> Datenschutz (EB)</t>
  </si>
  <si>
    <t>Menschenrechte (EB)</t>
  </si>
  <si>
    <t>Datenschutz (K)</t>
  </si>
  <si>
    <t>Produktsicherheit und Qualität der Dienstleistung (K)</t>
  </si>
  <si>
    <t xml:space="preserve">Korruption und Bestechung </t>
  </si>
  <si>
    <t>Impact-/Finanzielle Wesentlichkeit</t>
  </si>
  <si>
    <t>Ausmaß</t>
  </si>
  <si>
    <t>Unabänderlichkeit</t>
  </si>
  <si>
    <t>Tragweite</t>
  </si>
  <si>
    <t>Wahrscheinlichkeit</t>
  </si>
  <si>
    <t>Positiv/Negativ</t>
  </si>
  <si>
    <t>Impact Wesentlichkeit</t>
  </si>
  <si>
    <t>Positiv</t>
  </si>
  <si>
    <t>Finanzielle Wesentlichkeit</t>
  </si>
  <si>
    <t>Negativ</t>
  </si>
  <si>
    <t>IRO Analyse</t>
  </si>
  <si>
    <t>Ressourcennutzung,  Kreislaufwirtschaft und Umgang mit Abfällen</t>
  </si>
  <si>
    <t>Wasserressourcen</t>
  </si>
  <si>
    <t>Informationsaustausch mit Kunden (K)</t>
  </si>
  <si>
    <r>
      <rPr>
        <b/>
        <sz val="11"/>
        <color theme="1"/>
        <rFont val="Aptos Narrow"/>
        <family val="2"/>
        <scheme val="minor"/>
      </rPr>
      <t>LK =</t>
    </r>
    <r>
      <rPr>
        <sz val="11"/>
        <color theme="1"/>
        <rFont val="Aptos Narrow"/>
        <family val="2"/>
        <scheme val="minor"/>
      </rPr>
      <t xml:space="preserve"> Lieferkette</t>
    </r>
  </si>
  <si>
    <t>Arbeitsbedingungen (LK)</t>
  </si>
  <si>
    <t>Menschenrechte (lK)</t>
  </si>
  <si>
    <t>Rohstoffpreissteigerungen (z. B. für Chemikalien oder Verpackung) erhöhen Betriebskosten.</t>
  </si>
  <si>
    <t>Strafen bei unsachgemäßer Entsorgung (z. B. illegaler Chemikalienabfluss).</t>
  </si>
  <si>
    <t>Hoher Verbrauch an Reinigungschemikalien, Verpackungsmaterialien, Strom und Wasser führt zu Umweltbelastung.</t>
  </si>
  <si>
    <t>Nicht-Einhaltung arbeitsrechtlicher Standards kann zu Klagen, Strafen oder Ausschluss von öffentlichen Ausschreibungen führen.</t>
  </si>
  <si>
    <t>Hohe körperliche Belastung und erhöhtes Unfallrisiko (z. B. heiße Geräte, Chemikalien, monotone Tätigkeiten) gefährden Gesundheit und Sicherheit.</t>
  </si>
  <si>
    <t>Unzureichende Entlohnung  verstärkt soziale Ungleichheit.</t>
  </si>
  <si>
    <t>Nutzung von Fördermitteln für Qualifizierungsmaßnahmen, z. B. über die Bundesagentur für Arbeit oder EU-Programme.</t>
  </si>
  <si>
    <t>Kosten durch ineffiziente Prozesse und Nacharbeit bei mangelnder Qualifikation.</t>
  </si>
  <si>
    <t>Höheres Unfallrisiko bei fehlender Sicherheitsunterweisung → Ausfallzeiten, Haftung, Versicherungsprämien.</t>
  </si>
  <si>
    <t>Mangelhafte Schulung im Umgang mit Chemikalien oder Maschinen erhöht Gesundheits- und Sicherheitsrisiken.</t>
  </si>
  <si>
    <t>Nutzung staatlicher Förderprogramme zur Inklusion von Menschen mit Behinderungen (z. B. Ausgleichsabgabe-Vermeidung, Lohnkostenzuschüsse).</t>
  </si>
  <si>
    <t>Höhere Loyalität und geringere Fehlzeiten durch diskriminierungsfreie, wertschätzende Arbeitsumgebung.</t>
  </si>
  <si>
    <t>Rechtliche Risiken bei Verstoß gegen Antidiskriminierungs- oder Gleichstellungsgesetze.</t>
  </si>
  <si>
    <t>Höhere Fluktuation und niedrigere Produktivität durch fehlende Inklusion und psychische Belastung im Team.</t>
  </si>
  <si>
    <t xml:space="preserve">Lohnungleichheiten zwischen Geschlechtern oder Nationalitäten sind in der Branche verbreitet </t>
  </si>
  <si>
    <t>Bußgelder nach DSGVO (bis zu 4 % des Jahresumsatzes) bei Datenschutzverstößen.</t>
  </si>
  <si>
    <t>Reputationsrisiken bei Bekanntwerden von schlechten Arbeitsbedingungen oder Verstößen in der Lieferkette.</t>
  </si>
  <si>
    <t>Fehlende oder unterdrückte Mitarbeitervertretungen und sozialer Dialog erschweren Konfliktlösung und fairen Umgang.</t>
  </si>
  <si>
    <t>Zugang zu ESG-bewussten Kunden und Märkten, die Wert auf menschenwürdige Arbeitsbedingungen legen.</t>
  </si>
  <si>
    <t>Reputationsrisiken und mögliche Boykotte bei Bekanntwerden von Kinderarbeit, Zwangsarbeit oder schlechten hygienischen Bedingungen in der Lieferkette.</t>
  </si>
  <si>
    <t>Kinder und Menschen unter Zwangsarbeit werden ausgebeutet</t>
  </si>
  <si>
    <t>Kundenabwanderung bei mangelnder oder irreführender Kommunikation.</t>
  </si>
  <si>
    <t>Unterdrückung oder Löschung von Kundenmeinungen (z. B. Online-Bewertungen oder Beschwerden), ohne legitimen Grund, kann als Einschränkung der Meinungsfreiheit wahrgenommen werden.</t>
  </si>
  <si>
    <t>Höhere Zahlungsbereitschaft für zertifizierte oder sensitive Reinigungsdienstleistungen.</t>
  </si>
  <si>
    <t>Haftungsrisiken und Schadensersatzforderungen bei gesundheitlichen Schäden durch allergene Rückstände oder falsche Behandlung.</t>
  </si>
  <si>
    <t>Verwendung von gefährlichen Reinigungsmitteln (z. B. mit allergenen, reizenden oder giftigen Stoffen) kann Gesundheitsschäden bei Kund:innen verursachen, insbesondere bei empfindlichen Personen (Allergiker:innen, Kinder, Senioren).</t>
  </si>
  <si>
    <t>Spezialisierung auf sensitive Textilreinigung (z. B. für Kinder, Krankenhäuser, Pflegeheime) kann ein Alleinstellungsmerkmal darstellen.</t>
  </si>
  <si>
    <t>Höhere Kundenbindung durch wertschätzende, respektvolle Kommunikation mit allen Zielgruppen.</t>
  </si>
  <si>
    <t>Juristische Konsequenzen bei nachgewiesener Ungleichbehandlung oder irreführender Werbung (z. B. nach AGG oder UWG).</t>
  </si>
  <si>
    <t>Diskriminierende Preisgestaltung oder ablehnende Haltung gegenüber bestimmten Kundengruppen (z. B. aufgrund von Herkunft, Sprache, Behinderung, sozialem Status) verletzt Grundprinzipien der Gleichbehandlung.</t>
  </si>
  <si>
    <t>Strafzahlungen oder Bußgelder bei Verstößen gegen Hinweisgeberschutzgesetze (z.B. EU-Whistleblower-Richtlinie).</t>
  </si>
  <si>
    <t>Fehlender Schutz von Hinweisgebern führt zu Angst vor Repressalien und verhindert das frühzeitige Erkennen von Missständen (z. B. Diskriminierung, Umweltverstöße, Sicherheitsmängel).</t>
  </si>
  <si>
    <t>1. Klimawandel und Energie</t>
  </si>
  <si>
    <t>2. Umweltverschmutzung</t>
  </si>
  <si>
    <t xml:space="preserve">3. Wasserressourcen </t>
  </si>
  <si>
    <t>4. Ressourcennutzung,  Kreislaufwirtschaft und Umgang mit Abfällen</t>
  </si>
  <si>
    <t>5. Arbeitsbedingungen (EB)</t>
  </si>
  <si>
    <t>6. Schulung und Kompetenzentwicklung (EB)</t>
  </si>
  <si>
    <t>7. Chancengleichheit, Vielfalt und Inklusion (EB)</t>
  </si>
  <si>
    <t>8. Menschenrechte (EB)</t>
  </si>
  <si>
    <t>9. Datenschutz (EB)</t>
  </si>
  <si>
    <t>10. Arbeitsbedingungen (LK)</t>
  </si>
  <si>
    <t>11. Menschenrechte (LK)</t>
  </si>
  <si>
    <t>12. Datenschutz (K)</t>
  </si>
  <si>
    <t>13. Informationsaustausch mit Kunden (K)</t>
  </si>
  <si>
    <t>14. Produktsicherheit und Qualität der Dienstleistung (K)</t>
  </si>
  <si>
    <t>15. Gleichbehandlung und Zugang (K)</t>
  </si>
  <si>
    <t>16. Unternehmensführung und Integrität</t>
  </si>
  <si>
    <t>17. Korruption und Bestechung</t>
  </si>
  <si>
    <t>Gleichbehandlung/Fairer Markt und Zugang (K)</t>
  </si>
  <si>
    <t>Impact</t>
  </si>
  <si>
    <t>Risiko</t>
  </si>
  <si>
    <t>Chance</t>
  </si>
  <si>
    <t>Beispiel</t>
  </si>
  <si>
    <t>Wasserknappheit</t>
  </si>
  <si>
    <t>Energieeinsatz</t>
  </si>
  <si>
    <t>Überschwemmung</t>
  </si>
  <si>
    <t>Hitzewellen</t>
  </si>
  <si>
    <t>Wasserverschmutzung</t>
  </si>
  <si>
    <t>Mikroplastik</t>
  </si>
  <si>
    <t>Wasserentnahme</t>
  </si>
  <si>
    <t>Wasserverbrauch</t>
  </si>
  <si>
    <t>Hoher Ressourcenverbrauch</t>
  </si>
  <si>
    <t>Abfälle</t>
  </si>
  <si>
    <t>Kreislaufwirtschaft</t>
  </si>
  <si>
    <t xml:space="preserve">Sicherheit </t>
  </si>
  <si>
    <t>Faire Entlohnung</t>
  </si>
  <si>
    <t>Arbeitszeiten</t>
  </si>
  <si>
    <t>Schulung</t>
  </si>
  <si>
    <t xml:space="preserve">Inklusion </t>
  </si>
  <si>
    <t>Gleichbehandlung</t>
  </si>
  <si>
    <t>Angemessene Unterbringung</t>
  </si>
  <si>
    <t>Zwangsarbeit</t>
  </si>
  <si>
    <t>Überwachung/Zeiterfassung</t>
  </si>
  <si>
    <t>Personenbezogene Daten</t>
  </si>
  <si>
    <t>Entlohnung/Arbeitsbedingung</t>
  </si>
  <si>
    <t>Sozialer Dialog</t>
  </si>
  <si>
    <t>Arbeitssicherheit</t>
  </si>
  <si>
    <t>Zwangsarbeit/Kinderarbeit</t>
  </si>
  <si>
    <t>Zugang zu Wasser/Sanitäreinrichtungen</t>
  </si>
  <si>
    <t>Kundendaten</t>
  </si>
  <si>
    <t>Öffentliche Bewertungen</t>
  </si>
  <si>
    <t>Kommunikation</t>
  </si>
  <si>
    <t>Kundenschutz</t>
  </si>
  <si>
    <t>Kinderschutz</t>
  </si>
  <si>
    <t>Unternehmenskultur</t>
  </si>
  <si>
    <t>Hinweisgeberschutz</t>
  </si>
  <si>
    <t>Vorfall Korruption und Bestechung</t>
  </si>
  <si>
    <t>Schulung zu Korruption und Bestechung</t>
  </si>
  <si>
    <t>Zu hoher Wasserverbrauch trägt zur Wasserknappheit bei</t>
  </si>
  <si>
    <t xml:space="preserve"> steigenden Kosten für Wasserversorgung </t>
  </si>
  <si>
    <t>Einschränkungen der Produktionskapazität</t>
  </si>
  <si>
    <t>Hoher Energieverbrauch und Ausstoß von CO2 sowie Abwärme treibt den Klimawandel an</t>
  </si>
  <si>
    <t>Energiepreise steigen stark an, womit Betriebskosten steigen und weniger Gewinn resultiert</t>
  </si>
  <si>
    <t>Senkung des Energieverbrauchs führt zu Kosteneinsparung und ggf. Förderprogramme</t>
  </si>
  <si>
    <t>Wäschereien können durch klimaschonendes und energieeffizientes Handeln neue Kunden gewinnen und von Förderungen profitieren.</t>
  </si>
  <si>
    <t>Überschwemmungen  in Wäschereibetrieben können zum Austritt von Chemikalien, Waschmittelrückständen oder verschmutztem Abwasser führen. Dies beeinträchtigt Boden- und Gewässerqualität und kann negative Auswirkungen auf Ökosysteme sowie die menschliche Gesundheit haben.</t>
  </si>
  <si>
    <t>Betriebsunterbrechung und Schäden an Maschinen und Technik</t>
  </si>
  <si>
    <t>Längere und stärkere Hitzperioden beinflussen die Arbeitsumgbung der produktiv Beschäftigten negativ.</t>
  </si>
  <si>
    <t xml:space="preserve"> Die Leistungsfähigkeit am Arbeitsplatz und damit die Produktivität sinkt. Höhere Stückkosten sind die Folge.</t>
  </si>
  <si>
    <t xml:space="preserve">Verschmutzung des Gewässers durch Einleitung chemischer Rückstände ins Abwasser. </t>
  </si>
  <si>
    <t>Kosten durch strengere gesetzliche Vorgaben zu Abwassereinleitung ( oder Bußgelder bei Verstößen gegen Umweltschutzauflagen</t>
  </si>
  <si>
    <t>Ggf. Förderprogramme für Abwassereinleitung</t>
  </si>
  <si>
    <t>Beim Waschen synthetischer Textilien lösen sich Mikrofasern und können  über das Abwasser in die Umwelt gelangen.</t>
  </si>
  <si>
    <t>Kostenrisiko durch strengere Umweltauflagen: Wenn gesetzliche Regelungen zu Mikroplastik verschärft werden (z. B. Auflagen für Abwasser), können zusätzliche Kosten für technische Anpassungen, Genehmigungen, Analysen oder Strafen bei Nichteinhaltung entstehen</t>
  </si>
  <si>
    <t>Marktvorteil durch steigende Nachfrage nach umweltbewussten Dienstleistern: Wäschereien, die das Thema Mikroplastik frühzeitig ernst nehmen, können neue Kundengruppen ansprechen, z. B. Unternehmen mit CSR-Vorgaben oder öffentliche Auftraggeber. Das kann Wettbewerbsvorteile und höhere Auftragsvolumen bringen.</t>
  </si>
  <si>
    <t>Belastung lokaler Wasserressourcen, mögliche Beeinträchtigung von Ökosystemen und anderen Wassernutzern.</t>
  </si>
  <si>
    <t>Steigende Kosten durch Wasserknappheit und Reputationsrisiko in wasserarmen Regionen.</t>
  </si>
  <si>
    <t>Positionierung als verantwortungsbewusster Akteur könnte zu Kundengewinnung führen</t>
  </si>
  <si>
    <t>Hoher Wasserverbrauch kann lokale Wasserressourcen belasten, besonders in Regionen mit Wasserknappheit.</t>
  </si>
  <si>
    <t>Steigende Wasserpreise,  Reputationsrisiko bei unökologischem Image.</t>
  </si>
  <si>
    <t>Das steigende Bewusstsein für Senkung von Wasserverbrauch kann dazu führen, dass Betriebe mit effizientem Umgang positiv wahrgenommen werden</t>
  </si>
  <si>
    <t xml:space="preserve">Kostenersparnisse durch Materialeffizienz </t>
  </si>
  <si>
    <t>Falsch entsorgte chemische Rückstände können Boden, Wasser und Luft belasten</t>
  </si>
  <si>
    <t>Rückführung und Wiederaufbereitung von Textilien (z. B. durch industrielle Textilreinigung) verlängert Lebenszyklen und verringert  Ressourcennutzung</t>
  </si>
  <si>
    <t>Durch Rückgewinnung und Wiederverwendung von Materialien können Beschaffungskosten gesenkt werden.</t>
  </si>
  <si>
    <t>Erhöhte Krankenstände führen zu höheren Kosten</t>
  </si>
  <si>
    <t>Gesunde Arbeitsbedingungen senkt langfristig Personal- und Qualitätskosten.</t>
  </si>
  <si>
    <t>Verlust von Arbeitskräften mit finanziellen Folgen wg. Kosten Neueinstellung etc.</t>
  </si>
  <si>
    <t>Keine geregelten Arbeitszeit senken langfristig die Lebensqualität von Beschäftigten</t>
  </si>
  <si>
    <t>Mehr Fehltage - finanzielle Folge</t>
  </si>
  <si>
    <t>Schulungen und ein breites Qualifizierungsangebot hat das Potential, Mitarbeiter zu gesellschaftlich vielfältig aufgestellten Persönlichkeiten zu entwickeln und trägt damit aktiv zu einem starken Demokratieverständnis bei.</t>
  </si>
  <si>
    <t>Produktivitätssteigerung durch geschulte Mitarbeiter</t>
  </si>
  <si>
    <t>Fehlende barrierefreie Arbeitsplätze oder diskriminierende Auswahlprozesse, können Menschen mit Behinderung benachteiligen.</t>
  </si>
  <si>
    <t>Schlechte Wohnbedingungen für  Saisonarbeiter:innen oder Werkvertragsbeschäftigte führen zu Diskriminierung, sozialer Isolation und sinkender Lebensqualität.</t>
  </si>
  <si>
    <t>Reputationsverlust durch Medienberichte oder NGO-Kampagnen kann zu Auftragsverlust, Boykotten oder Investorenzurückhaltung führen.</t>
  </si>
  <si>
    <t>Wettbewerbsvorteil durch verantwortungsvolle Personalpolitik – Attraktivität als Arbeitgeber steigt.</t>
  </si>
  <si>
    <t>Förderung fairer Arbeitsbedingungen und menschenwürdiger Beschäftigung um eine Vorbildsfunktion für die Branche zu sein</t>
  </si>
  <si>
    <t>Reputationsschäden bei Aufdeckung, wenn Zwangsarbeit im Unternehmen erfolgt – Verlust von Kund:innen, Investor:innen oder Partnern.</t>
  </si>
  <si>
    <t>Bessere ESG-Ratings, Zugang zu nachhaltigen Finanzierungen und Investoren.</t>
  </si>
  <si>
    <t>Unverhältnismäßige Überwachung (z. B. Kameras, Zeiterfassungssysteme (diskutabel!), Ortung von Firmenfahrzeugen) kann das Persönlichkeitsrecht verletzen.</t>
  </si>
  <si>
    <t>Verletzung der Privatsphäre: Unrechtmäßige Erhebung, Speicherung oder Weitergabe von sensiblen Mitarbeiterdaten (z. B. Gesundheitsdaten, Religionszugehörigkeit, Gehaltsinformationen).</t>
  </si>
  <si>
    <t>Rechtsverstöße gegen die DSGVO oder das BDSG können hohe Bußgelder nach sich ziehen.</t>
  </si>
  <si>
    <t>Niedrige Löhne, die unter existenzsichernden Mindeststandards liegen und schlechte Arbeitsbedingungen, insbesondere in Ländern mit geringem Arbeitsrechtsschutz verstoßen bspw. gegen das Recht auf angemessene Entlohnung</t>
  </si>
  <si>
    <t>Wettbewerbsvorteile durch nachhaltige, faire Lieferketten – besonders bei Konsument:innen mit hohen ethischen Erwartungen.</t>
  </si>
  <si>
    <t>Reputationsschäden bei Aufdeckung unterdrückter Gewerkschaften oder Einschüchterung von Betriebsräten.</t>
  </si>
  <si>
    <t>Stabilere Arbeitsbeziehungen durch gelebten sozialen Dialog.</t>
  </si>
  <si>
    <t>Verletzung grundlegender Menschenrechte, etwa des Rechts auf Leben, körperliche Unversehrtheit und sichere Arbeitsbedingungen.</t>
  </si>
  <si>
    <t>echtliche Haftung im Rahmen des Lieferkettensorgfaltspflichtengesetzes (LkSG) oder ähnlicher internationaler Regelwerke (z. B. EU-CSDDD).</t>
  </si>
  <si>
    <t>Langfristig stabilere Lieferketten durch geringere Ausfallquoten, weniger Unfälle, höhere Arbeitszufriedenheit.</t>
  </si>
  <si>
    <t>Mangelnder Zugang zu sauberem Wasser und sanitären Anlagen für Arbeiter:innen bei Zulieferern, was zu Gesundheitsproblemen, mangelnder Hygiene führt.</t>
  </si>
  <si>
    <t>Verstöße gegen Sorgfaltspflichten (z. B. LkSG, CSR-Richtlinien, Nachhaltigkeitsratings) mit potenziellen Geldbußen oder Ausschluss von Partnerschaften.</t>
  </si>
  <si>
    <t>Wettbewerbsvorteil durch transparente, sozialverträgliche Lieferketten – besonders relevant für öffentliche Auftraggeber und nachhaltige Märkte.</t>
  </si>
  <si>
    <t>Unsachgemäßer Umgang mit Kunden- und Lieferantendaten (z. B. Name, Adresse, Kontakt, Zahlungsdaten) kann zu Verletzungen der Privatsphäre führen.</t>
  </si>
  <si>
    <t>Bußgelder nach DSGVO bei Datenschutzverstößen (bis zu 20 Mio. Euro oder 4 % des Jahresumsatzes), wenn Lieferanten- oder Kundendaten unzureichend geschützt wurden.</t>
  </si>
  <si>
    <t>Wettbewerbsvorteil durch vertrauenswürdigen Umgang mit Kunden- und Lieferantendaten, besonders bei sensiblen Branchen (z. B. Hotels, Kliniken).</t>
  </si>
  <si>
    <t>Reputationsverlust bei Aufdeckung von Bewertungszensur – wirkt unehrlich, manipulativ.</t>
  </si>
  <si>
    <t>Glaubwürdiger Markenaufbau durch transparentes Bewertungsmanagement.</t>
  </si>
  <si>
    <t>Täuschung oder Irreführung, etwa durch Greenwashing, fehlende Produktkennzeichnungen oder unvollständige Angaben (z. B. bei Herkunft, Nachhaltigkeit, Risiken).</t>
  </si>
  <si>
    <t>tärkere Kundenbindung durch transparente, respektvolle und reaktionsschnelle Kommunikation.</t>
  </si>
  <si>
    <t>Schlechte Verarbeitung, mangelnde Sorgfalt und schadstoffbelastete Miet-Textilien mindert die Nuztzungszyklen der Textilien, schränkt die Funktionsfähigkeit der Textilien ein. Das führt zu Unzufriedenheit/ Reklamationen auf Kundenseite sowie erhöhten Nachbeschaffungskosten für den Betrieb eines Mietwäschesystems.</t>
  </si>
  <si>
    <t>Wettbewerbsvorteil durch Qualitätssiegel (z. B. EN 14065, RAL Gütezeichen, ISO 9001, ISO 14001)</t>
  </si>
  <si>
    <t>Schlechte Verarbeitung, mangelnde Sorgfalt und schadstoffbelastete Miet-Textilien (z. B. bei Baby- oder Krankenhauswäsche) kann den Kinderschutz und Patientenschutz gefährden.</t>
  </si>
  <si>
    <t>Diskriminierung und unfaire Behandlung von Mitarbeitenden durch mangelnde ethische Standards.</t>
  </si>
  <si>
    <t>Verlust von Geschäftspartnern und Kunden durch ethische Skandale.</t>
  </si>
  <si>
    <t>Steigerung der Mitarbeitermotivation und -bindung durch vertrauensvolles Arbeitsumfeld.</t>
  </si>
  <si>
    <t>Früherkennung und Vermeidung von Schäden, was Kosten spart.</t>
  </si>
  <si>
    <t>Verstärkung von Ungleichheiten und sozialer Ungerechtigkeit, da Ressourcen fehlgeleitet oder missbraucht werden.</t>
  </si>
  <si>
    <t>Hohe Strafzahlungen und Bußgelder aufgrund von Gesetzesverstößen (z. B. Anti-Korruptionsgesetze).</t>
  </si>
  <si>
    <t>Zugang zu internationalen Märkten, die hohe Compliance-Standards voraussetzen bei wirksamen Anti-Korruptionsmaßnahmen</t>
  </si>
  <si>
    <t>Unwissenheit über rechtliche Vorgaben und ethische Standards erhöht das Risiko für Korruptionsfälle.</t>
  </si>
  <si>
    <t>Höhere Wahrscheinlichkeit von Rechtsverstößen, die zu Bußgeldern und Strafen führen.</t>
  </si>
  <si>
    <t>Langfristige Kosteneinsparungen durch Prävention von Korruptionsfällen.</t>
  </si>
  <si>
    <t>Maßnahme</t>
  </si>
  <si>
    <t>S1 - 2.3 Beschäftigung und Inklusion von Menschen mit Behinderungen   jv</t>
  </si>
  <si>
    <t>ESRS Themen</t>
  </si>
  <si>
    <t>Outside-In-Ansatz</t>
  </si>
  <si>
    <t>Inside Out Korrektur</t>
  </si>
  <si>
    <t>Gesamtwert</t>
  </si>
  <si>
    <t>E1 Klimawandel</t>
  </si>
  <si>
    <t xml:space="preserve">E1 -1
</t>
  </si>
  <si>
    <t>E1 -2</t>
  </si>
  <si>
    <t>E1 -3</t>
  </si>
  <si>
    <t>E2
 Umweltverschmutzung</t>
  </si>
  <si>
    <t xml:space="preserve">E2 -1 
</t>
  </si>
  <si>
    <t xml:space="preserve">E2 -1 Luftverschmutzung
</t>
  </si>
  <si>
    <t xml:space="preserve">E2 -2 </t>
  </si>
  <si>
    <t xml:space="preserve">E2 -3 </t>
  </si>
  <si>
    <t>E2 -3 Bodenverschmutzung</t>
  </si>
  <si>
    <t xml:space="preserve">E2 - 4 </t>
  </si>
  <si>
    <t>E2 - 4 Verschmutzung von lebenden Organismen und Nahrungsressourcen</t>
  </si>
  <si>
    <t xml:space="preserve">E2 -5/6 </t>
  </si>
  <si>
    <t>E2 -5/6 Besorgniserregende Stoffe, bzw. besonders Besorgniserregende Stoffe</t>
  </si>
  <si>
    <t xml:space="preserve">E2 - 7 </t>
  </si>
  <si>
    <t>E3 
Wasser- und Meeresressourcen</t>
  </si>
  <si>
    <t>E3 - 1</t>
  </si>
  <si>
    <t>E3 - 2</t>
  </si>
  <si>
    <t>E3 - 3</t>
  </si>
  <si>
    <t>E3 - 4</t>
  </si>
  <si>
    <t>E3 - 4 Ableitung von Wasser in die Ozeane</t>
  </si>
  <si>
    <t>E3 - 5</t>
  </si>
  <si>
    <t>E3 - 5 Gewinnung und Nutzung von Meeresressourcen</t>
  </si>
  <si>
    <t>E4 
Biologische Vielfalt und Ökosysteme</t>
  </si>
  <si>
    <t>E4 - 1.1</t>
  </si>
  <si>
    <t>E4 - 1.1 Klimawandel</t>
  </si>
  <si>
    <t>E4 - 1.2</t>
  </si>
  <si>
    <t>E4 - 1.2 Umweltverschmutzung</t>
  </si>
  <si>
    <t>E4 - 2.1</t>
  </si>
  <si>
    <t xml:space="preserve">E4 - 2.1 Populationsgröße von Arten </t>
  </si>
  <si>
    <t xml:space="preserve">E4 - 2.2 </t>
  </si>
  <si>
    <t>E4 - 2.2 Globales Ausrottungsrisiko von Arten</t>
  </si>
  <si>
    <t xml:space="preserve">E4 - 3.1  </t>
  </si>
  <si>
    <t xml:space="preserve">E4 - 3.1 Landdegradation </t>
  </si>
  <si>
    <t>E4 - 3.2</t>
  </si>
  <si>
    <t>E4 - 3.2 Bodenversiegelung</t>
  </si>
  <si>
    <t>E5 Kreislaufwirtschaft</t>
  </si>
  <si>
    <t xml:space="preserve">E5 -1 </t>
  </si>
  <si>
    <t xml:space="preserve">E5 - 2 </t>
  </si>
  <si>
    <t xml:space="preserve">E5 - 3 </t>
  </si>
  <si>
    <t>S1 
Eigene Belegschaft</t>
  </si>
  <si>
    <t xml:space="preserve">S1 - 1.1   </t>
  </si>
  <si>
    <t xml:space="preserve">S1 - 1.2 </t>
  </si>
  <si>
    <t xml:space="preserve">S1 - 1.3 </t>
  </si>
  <si>
    <t xml:space="preserve">S1 - 1.4  </t>
  </si>
  <si>
    <t xml:space="preserve">S1 - 1.5 </t>
  </si>
  <si>
    <t xml:space="preserve">S1 - 1.6 </t>
  </si>
  <si>
    <t xml:space="preserve">S1 - 1.7 </t>
  </si>
  <si>
    <t xml:space="preserve">S1 - 1.8 </t>
  </si>
  <si>
    <t xml:space="preserve">S1 - 2.1 </t>
  </si>
  <si>
    <t xml:space="preserve">S1 - 2.2 </t>
  </si>
  <si>
    <t xml:space="preserve">S1 - 2.3 </t>
  </si>
  <si>
    <t>S1 - 2.3 Beschäftigung und Inklusion von Menschen mit Behinderungen</t>
  </si>
  <si>
    <t xml:space="preserve">S1 - 2.4 </t>
  </si>
  <si>
    <t xml:space="preserve">S1 - 2.5 </t>
  </si>
  <si>
    <t xml:space="preserve">S1 - 3.1 </t>
  </si>
  <si>
    <t xml:space="preserve">S1 - 3.2 </t>
  </si>
  <si>
    <t xml:space="preserve">S1 - 3.3 </t>
  </si>
  <si>
    <t xml:space="preserve">S1 - 3.4 </t>
  </si>
  <si>
    <t>S2
 Arbeitskräfte aus der Wertschöpfungskette</t>
  </si>
  <si>
    <t>S2 - 1.1</t>
  </si>
  <si>
    <t xml:space="preserve">S2 - 1.2 </t>
  </si>
  <si>
    <t>S2 - 1.2 Arbeitszeit</t>
  </si>
  <si>
    <t>S2 - 1.3</t>
  </si>
  <si>
    <t xml:space="preserve">S2 - 1.4 </t>
  </si>
  <si>
    <t xml:space="preserve">S2 - 1.5 </t>
  </si>
  <si>
    <t>S2 - 1.5 Vereinigungsfreiheit,  einschließlich  der Existenz von Betriebsräten</t>
  </si>
  <si>
    <t xml:space="preserve">S2 - 1.6 </t>
  </si>
  <si>
    <t>S2 - 1.6 Tarifverhandlungen</t>
  </si>
  <si>
    <t xml:space="preserve">S2 - 1.7 </t>
  </si>
  <si>
    <t xml:space="preserve">S2 - 1.8 </t>
  </si>
  <si>
    <t xml:space="preserve">S2 - 2.1 </t>
  </si>
  <si>
    <t>S2 - 2.1 Gleichstellung der Geschlechter und gleicher Lohn für gleiche Arbeit</t>
  </si>
  <si>
    <t xml:space="preserve">S2 - 2.2 </t>
  </si>
  <si>
    <t xml:space="preserve">S2 - 2.2 Schulungen und Kompetenzentwicklung </t>
  </si>
  <si>
    <t xml:space="preserve">S2 -2.3 </t>
  </si>
  <si>
    <t>S2 -2.3 Beschäftigung und Inklusion von Menschen mit Behinderungen</t>
  </si>
  <si>
    <t xml:space="preserve">S2 - 2.4 </t>
  </si>
  <si>
    <t>S2 - 2.4 Maßnahmen gegen Gewalt und Belästigung am Arbeitsplatz</t>
  </si>
  <si>
    <t xml:space="preserve">S2 - 2.5 </t>
  </si>
  <si>
    <t>S2 - 2.5 Vielfalt</t>
  </si>
  <si>
    <t xml:space="preserve">S2 - 3.1 </t>
  </si>
  <si>
    <t xml:space="preserve">S2 - 3.2 </t>
  </si>
  <si>
    <t xml:space="preserve">S2 - 3.3  </t>
  </si>
  <si>
    <t xml:space="preserve">S2 - 3.3 Angemessene Unterbringung </t>
  </si>
  <si>
    <t xml:space="preserve">S2 - 3.4 </t>
  </si>
  <si>
    <t xml:space="preserve">S2 - 3.5 </t>
  </si>
  <si>
    <t>S2 - 3.5 Datenschutz</t>
  </si>
  <si>
    <t>S3 
Betroffene Gemeinschaften</t>
  </si>
  <si>
    <t xml:space="preserve">S3 - 1.1 </t>
  </si>
  <si>
    <t xml:space="preserve">S3 - 1.1 Angemessene Unterbringung </t>
  </si>
  <si>
    <t xml:space="preserve">S3 - 1.2 </t>
  </si>
  <si>
    <t>S3 - 1.2 Angemessene Ernährung</t>
  </si>
  <si>
    <t xml:space="preserve">S3 -1.3 </t>
  </si>
  <si>
    <t xml:space="preserve">S3 -1.3 Wasser- und Sanitäreinrichtungen </t>
  </si>
  <si>
    <t xml:space="preserve">S3 - 1.4 </t>
  </si>
  <si>
    <t xml:space="preserve">S3 - 1.4 Bodenbezogene Auswirkungen </t>
  </si>
  <si>
    <t xml:space="preserve">S3 - 1.5 </t>
  </si>
  <si>
    <t>S3 - 1.5 Sicherheitsbezogene Auswirkungen</t>
  </si>
  <si>
    <t xml:space="preserve">S3 - 2.1  </t>
  </si>
  <si>
    <t xml:space="preserve">S3 - 2.1 Meinungsfreiheit </t>
  </si>
  <si>
    <t xml:space="preserve">S3 - 2.2 </t>
  </si>
  <si>
    <t>S3 - 2.2 Versammlungsfreiheit</t>
  </si>
  <si>
    <t xml:space="preserve">S3 - 2.3 </t>
  </si>
  <si>
    <t>S3 - 2.3 Auswirkungen  auf  Menschenrechtsverteidiger</t>
  </si>
  <si>
    <t>S4
 Verbraucher und Endnutzer</t>
  </si>
  <si>
    <t xml:space="preserve">S4 - 1.1  </t>
  </si>
  <si>
    <t xml:space="preserve">S4 - 1.2 </t>
  </si>
  <si>
    <t xml:space="preserve">S4 - 1.3 </t>
  </si>
  <si>
    <t>S4 - 1.3 Zugang zu (hochwertigen) Informationen</t>
  </si>
  <si>
    <t xml:space="preserve">S4 - 2.1 </t>
  </si>
  <si>
    <t xml:space="preserve">S4 - 2.2 </t>
  </si>
  <si>
    <t xml:space="preserve">S4 - 2.3 </t>
  </si>
  <si>
    <t xml:space="preserve">S4 - 3.1 </t>
  </si>
  <si>
    <t>S4 - 3.2</t>
  </si>
  <si>
    <t xml:space="preserve">S4 - 3.3 </t>
  </si>
  <si>
    <t>G1 Unternehmenspolitik</t>
  </si>
  <si>
    <t xml:space="preserve">G1 - 1 </t>
  </si>
  <si>
    <t xml:space="preserve">G1 - 2 </t>
  </si>
  <si>
    <t>G1 - 3</t>
  </si>
  <si>
    <t>G1 - 3 Politisches Engagement und Lobbytätigkeiten</t>
  </si>
  <si>
    <t>G1 - 4</t>
  </si>
  <si>
    <t xml:space="preserve">G1 - 5.1     </t>
  </si>
  <si>
    <t>G1 - 5.2</t>
  </si>
  <si>
    <t xml:space="preserve">Wasserressourcen </t>
  </si>
  <si>
    <t>Chancengleichheit (EB)</t>
  </si>
  <si>
    <t>Datenschutz (EB)</t>
  </si>
  <si>
    <t>Biodiversität</t>
  </si>
  <si>
    <t>Meeresressourcen</t>
  </si>
  <si>
    <t>sonstige Arbeitsbedingungen (LK)</t>
  </si>
  <si>
    <t>Chencengleichheit (LK)</t>
  </si>
  <si>
    <t>Datenschutz (LK)</t>
  </si>
  <si>
    <t>Zugang zu hochwertigen Informationen (K)</t>
  </si>
  <si>
    <t xml:space="preserve">Betroffene Gemeinschaften </t>
  </si>
  <si>
    <t xml:space="preserve">Politisches Engagement </t>
  </si>
  <si>
    <t>Anleitung IRO-Analyse Excel-Tool (TEXSUS Projekt)</t>
  </si>
  <si>
    <r>
      <t>Allgemeines</t>
    </r>
    <r>
      <rPr>
        <b/>
        <u/>
        <sz val="12"/>
        <color rgb="FF00B0F0"/>
        <rFont val="Aptos"/>
        <family val="2"/>
      </rPr>
      <t xml:space="preserve">: </t>
    </r>
  </si>
  <si>
    <t>Das Excel-Tool unterstützt Sie bei der Durchführung der IRO-Analyse (Impact, Risk, Opportunity) — aufbauend auf einer bereits durchgeführten Wesentlichkeitsanalyse. Es hilft Ihnen, wesentliche Themen systematisch zu erfassen und zu bewerten:</t>
  </si>
  <si>
    <r>
      <t>Risiken und Chancen</t>
    </r>
    <r>
      <rPr>
        <sz val="11"/>
        <color theme="1"/>
        <rFont val="Aptos"/>
        <family val="2"/>
      </rPr>
      <t xml:space="preserve"> aus finanzieller Sicht (Outside-In-Perspektive)</t>
    </r>
  </si>
  <si>
    <r>
      <t>Auswirkungen</t>
    </r>
    <r>
      <rPr>
        <sz val="11"/>
        <color theme="1"/>
        <rFont val="Aptos"/>
        <family val="2"/>
      </rPr>
      <t xml:space="preserve"> auf Umwelt und Gesellschaft (Inside-Out-Perspektive)</t>
    </r>
  </si>
  <si>
    <t>Ziel ist es, sowohl finanzielle Chancen und Risiken als auch ökologische und soziale Auswirkungen transparent zu machen und damit fundierte Entscheidungen für eine nachhaltige Unternehmenssteuerung zu treffen.</t>
  </si>
  <si>
    <t>Das Tool enthält bereits eine Vorerfassung von IROs mit Beispielen. Diese können Sie ergänzen, anpassen und individuell bewerten.</t>
  </si>
  <si>
    <t xml:space="preserve">Vorgehen zur Bewertung: </t>
  </si>
  <si>
    <t xml:space="preserve">Die IRO-Analyse ist bereits vorausgefüllt, sie können die IROs also nun einfach bewerten, wenn die IRO-Analyse Ihnen vollständig erscheint. </t>
  </si>
  <si>
    <r>
      <t>1.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>Lesen Sie sich hierfür jeweils die beschriebenen Auswirkungen, Risiken und Chancen aufmerksam durch.</t>
    </r>
  </si>
  <si>
    <r>
      <t>2.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 xml:space="preserve">Bewerten Sie diese jeweils nach den vorgegebenen Kriterien (Ausmaß, Unabänderlichkeit, Tragweite, Wahrscheinlichkeit). </t>
    </r>
    <r>
      <rPr>
        <sz val="11"/>
        <color theme="1"/>
        <rFont val="Wingdings"/>
        <charset val="2"/>
      </rPr>
      <t>à</t>
    </r>
    <r>
      <rPr>
        <sz val="11"/>
        <color rgb="FFEE0000"/>
        <rFont val="Aptos"/>
        <family val="2"/>
      </rPr>
      <t xml:space="preserve"> nur in grün hinterlegte Zellen Zahlen eintragen!!</t>
    </r>
  </si>
  <si>
    <t>Nutzen Sie dafür die Dropdown-Menüs in den grün hinterlegten Zellen und wählen Sie eine Bewertung von 0 (keine Auswirkung/Chance/Risko) bis 5 (sehr stark).</t>
  </si>
  <si>
    <t>Begriffserklärung zu den Bewertungskriterien:</t>
  </si>
  <si>
    <r>
      <t xml:space="preserve">Ausmaß (Scale): </t>
    </r>
    <r>
      <rPr>
        <sz val="11"/>
        <color theme="1"/>
        <rFont val="Aptos"/>
        <family val="2"/>
      </rPr>
      <t>Wie stark beeinflusst das Thema Umwelt oder Gesellschaft?</t>
    </r>
  </si>
  <si>
    <r>
      <t>Unabänderlichkeit</t>
    </r>
    <r>
      <rPr>
        <sz val="11"/>
        <color theme="1"/>
        <rFont val="Aptos"/>
        <family val="2"/>
      </rPr>
      <t>: Wie irreversibel sind die Auswirkungen? Je weniger rückgängig zu machen, desto kritischer</t>
    </r>
  </si>
  <si>
    <r>
      <t xml:space="preserve">Tragweite (Scope): </t>
    </r>
    <r>
      <rPr>
        <sz val="11"/>
        <color theme="1"/>
        <rFont val="Aptos"/>
        <family val="2"/>
      </rPr>
      <t>Wie viele Menschen, Regionen oder Ökosysteme sind betroffen?</t>
    </r>
  </si>
  <si>
    <r>
      <t xml:space="preserve">Wahrscheinlichkeit: </t>
    </r>
    <r>
      <rPr>
        <sz val="11"/>
        <color theme="1"/>
        <rFont val="Aptos"/>
        <family val="2"/>
      </rPr>
      <t>Wie wahrscheinlich ist das Eintreten des Risikos oder der Chance?</t>
    </r>
  </si>
  <si>
    <r>
      <t>3.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>Die Berechnung von Impact, Risiko und Chance erfolgt automatisch</t>
    </r>
  </si>
  <si>
    <r>
      <t>4.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>Wesentliche IROs werden rot gekennzeichnet</t>
    </r>
  </si>
  <si>
    <t>Optional: Schritt-für-Schritt: Neue Unterthemen anlegen</t>
  </si>
  <si>
    <r>
      <t>1.</t>
    </r>
    <r>
      <rPr>
        <b/>
        <sz val="7"/>
        <color rgb="FF00B0F0"/>
        <rFont val="Times New Roman"/>
        <family val="1"/>
      </rPr>
      <t xml:space="preserve">       </t>
    </r>
  </si>
  <si>
    <t>Klicken Sie auf eine Zelle der Zeile, unter der Sie eine neue Zeile einfügen möchten.</t>
  </si>
  <si>
    <r>
      <t>Beispiel</t>
    </r>
    <r>
      <rPr>
        <i/>
        <sz val="11"/>
        <color theme="1"/>
        <rFont val="Aptos"/>
        <family val="2"/>
      </rPr>
      <t>: Möchten Sie unter Zeile 5 zum Thema „Wasserknappheit“ eine neue finanzielle Chance hinzufügen, klicken Sie eine Zelle in Zeile 5 an (z.</t>
    </r>
    <r>
      <rPr>
        <i/>
        <sz val="11"/>
        <color theme="1"/>
        <rFont val="Arial"/>
        <family val="2"/>
      </rPr>
      <t> </t>
    </r>
    <r>
      <rPr>
        <i/>
        <sz val="11"/>
        <color theme="1"/>
        <rFont val="Aptos"/>
        <family val="2"/>
      </rPr>
      <t xml:space="preserve">B. in der Spalte „Finanzielle Wesentlichkeit“) und klicken Sie auf den Button </t>
    </r>
    <r>
      <rPr>
        <b/>
        <i/>
        <sz val="11"/>
        <color theme="1"/>
        <rFont val="Aptos"/>
        <family val="2"/>
      </rPr>
      <t>„Neue Zeile einfügen“</t>
    </r>
    <r>
      <rPr>
        <i/>
        <sz val="11"/>
        <color theme="1"/>
        <rFont val="Aptos"/>
        <family val="2"/>
      </rPr>
      <t>.</t>
    </r>
  </si>
  <si>
    <r>
      <t>2.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>Die Spalte A enthält das „</t>
    </r>
    <r>
      <rPr>
        <b/>
        <sz val="11"/>
        <color theme="1"/>
        <rFont val="Aptos"/>
        <family val="2"/>
      </rPr>
      <t>Oberthema</t>
    </r>
    <r>
      <rPr>
        <sz val="11"/>
        <color theme="1"/>
        <rFont val="Aptos"/>
        <family val="2"/>
      </rPr>
      <t xml:space="preserve">“ </t>
    </r>
  </si>
  <si>
    <r>
      <t>3.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 xml:space="preserve">Überlegen Sie sich ein </t>
    </r>
    <r>
      <rPr>
        <b/>
        <sz val="11"/>
        <color theme="1"/>
        <rFont val="Aptos"/>
        <family val="2"/>
      </rPr>
      <t>relevantes Unterthema</t>
    </r>
    <r>
      <rPr>
        <sz val="11"/>
        <color theme="1"/>
        <rFont val="Aptos"/>
        <family val="2"/>
      </rPr>
      <t xml:space="preserve"> zu diesem Oberthema und tragen Sie es ein.</t>
    </r>
  </si>
  <si>
    <r>
      <t>4.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 xml:space="preserve">Bewerten Sie das Unterthema zuerst nach der </t>
    </r>
    <r>
      <rPr>
        <b/>
        <sz val="11"/>
        <color theme="1"/>
        <rFont val="Aptos"/>
        <family val="2"/>
      </rPr>
      <t>Impact-Wesentlichkeit</t>
    </r>
    <r>
      <rPr>
        <sz val="11"/>
        <color theme="1"/>
        <rFont val="Aptos"/>
        <family val="2"/>
      </rPr>
      <t>: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</si>
  <si>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ptos"/>
        <family val="2"/>
      </rPr>
      <t>Wählen Sie in Spalte C den Eintrag „Impact Wesentlichkeit“.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</si>
  <si>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ptos"/>
        <family val="2"/>
      </rPr>
      <t>Hier betrachten Sie die Frage: „Welche Auswirkungen hat mein Unternehmen bezüglich dieses Themas auf Menschen und Umwelt?“</t>
    </r>
  </si>
  <si>
    <r>
      <t>5.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>In Spalte D wählen Sie aus, ob der Einfluss negativ oder positiv auf Umwelt und Menschen ist.</t>
    </r>
  </si>
  <si>
    <r>
      <t>6.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>In den Spalten E bis K sind die grünen Felder, die Sie nun ausfüllen: Beschreiben Sie in Spalte E die Auswirkungen (positiv/negativ).</t>
    </r>
  </si>
  <si>
    <r>
      <t>7.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>Bewerten Sie diese Auswirkungen in den Spalten H bis K mit einer Skala von 1 bis 5.</t>
    </r>
  </si>
  <si>
    <r>
      <t>8.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 xml:space="preserve">Wiederholen Sie das gleiche für </t>
    </r>
    <r>
      <rPr>
        <b/>
        <sz val="11"/>
        <color theme="1"/>
        <rFont val="Aptos"/>
        <family val="2"/>
      </rPr>
      <t>die finanzielle Wesentlichkeit</t>
    </r>
    <r>
      <rPr>
        <sz val="11"/>
        <color theme="1"/>
        <rFont val="Aptos"/>
        <family val="2"/>
      </rPr>
      <t xml:space="preserve"> (</t>
    </r>
    <r>
      <rPr>
        <b/>
        <sz val="11"/>
        <color theme="1"/>
        <rFont val="Aptos"/>
        <family val="2"/>
      </rPr>
      <t>Negativ</t>
    </r>
    <r>
      <rPr>
        <sz val="11"/>
        <color theme="1"/>
        <rFont val="Aptos"/>
        <family val="2"/>
      </rPr>
      <t>), also das Risiko, und anschließend für die finanzielle Wesentlichkeit (</t>
    </r>
    <r>
      <rPr>
        <b/>
        <sz val="11"/>
        <color theme="1"/>
        <rFont val="Aptos"/>
        <family val="2"/>
      </rPr>
      <t>Positiv</t>
    </r>
    <r>
      <rPr>
        <sz val="11"/>
        <color theme="1"/>
        <rFont val="Aptos"/>
        <family val="2"/>
      </rPr>
      <t>), also die Chance, die aus der Auswirkung resultieren können.</t>
    </r>
  </si>
  <si>
    <r>
      <t>9.</t>
    </r>
    <r>
      <rPr>
        <b/>
        <sz val="7"/>
        <color rgb="FF00B0F0"/>
        <rFont val="Times New Roman"/>
        <family val="1"/>
      </rPr>
      <t xml:space="preserve">       </t>
    </r>
    <r>
      <rPr>
        <sz val="11"/>
        <color theme="1"/>
        <rFont val="Aptos"/>
        <family val="2"/>
      </rPr>
      <t>Die Berechnung von Impact, Risiko und Chance erfolgt automatisch, sobald Sie die grünen Felder ausgefüllt haben.</t>
    </r>
  </si>
  <si>
    <r>
      <t>10.</t>
    </r>
    <r>
      <rPr>
        <b/>
        <sz val="7"/>
        <color rgb="FF00B0F0"/>
        <rFont val="Times New Roman"/>
        <family val="1"/>
      </rPr>
      <t xml:space="preserve">  </t>
    </r>
    <r>
      <rPr>
        <sz val="11"/>
        <color theme="1"/>
        <rFont val="Aptos"/>
        <family val="2"/>
      </rPr>
      <t xml:space="preserve">Am Ende können Sie </t>
    </r>
    <r>
      <rPr>
        <b/>
        <sz val="11"/>
        <color theme="1"/>
        <rFont val="Aptos"/>
        <family val="2"/>
      </rPr>
      <t>Maßnahmen</t>
    </r>
    <r>
      <rPr>
        <sz val="11"/>
        <color theme="1"/>
        <rFont val="Aptos"/>
        <family val="2"/>
      </rPr>
      <t xml:space="preserve"> in Spalte O ergänzen.</t>
    </r>
  </si>
  <si>
    <r>
      <t>11.</t>
    </r>
    <r>
      <rPr>
        <b/>
        <sz val="7"/>
        <color rgb="FF00B0F0"/>
        <rFont val="Times New Roman"/>
        <family val="1"/>
      </rPr>
      <t xml:space="preserve">  </t>
    </r>
    <r>
      <rPr>
        <sz val="11"/>
        <color theme="1"/>
        <rFont val="Aptos"/>
        <family val="2"/>
      </rPr>
      <t xml:space="preserve">In Spalte L bis N kann eine Priorisierung der Themen gekennzeichnet werden. Erscheinen die Felder Rot, sind diese von hoher Bedeutung.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</si>
</sst>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9" tint="-0.249977111117893"/>
      <name val="Aptos Narrow"/>
      <family val="2"/>
      <scheme val="minor"/>
    </font>
    <font>
      <sz val="14"/>
      <color theme="5" tint="-0.249977111117893"/>
      <name val="Aptos Narrow"/>
      <family val="2"/>
      <scheme val="minor"/>
    </font>
    <font>
      <b/>
      <sz val="14"/>
      <color theme="5" tint="-0.249977111117893"/>
      <name val="Aptos Narrow"/>
      <family val="2"/>
      <scheme val="minor"/>
    </font>
    <font>
      <sz val="14"/>
      <color theme="4" tint="-0.249977111117893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30"/>
      <color rgb="FFEE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Aptos Narrow"/>
      <family val="2"/>
    </font>
    <font>
      <sz val="12"/>
      <color theme="1"/>
      <name val="Aptos"/>
      <family val="2"/>
    </font>
    <font>
      <b/>
      <sz val="16"/>
      <color theme="1"/>
      <name val="Aptos"/>
      <family val="2"/>
    </font>
    <font>
      <b/>
      <u/>
      <sz val="12"/>
      <color theme="1"/>
      <name val="Aptos"/>
      <family val="2"/>
    </font>
    <font>
      <b/>
      <u/>
      <sz val="14"/>
      <color rgb="FF00B0F0"/>
      <name val="Aptos"/>
      <family val="2"/>
    </font>
    <font>
      <b/>
      <u/>
      <sz val="12"/>
      <color rgb="FF00B0F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b/>
      <sz val="12"/>
      <color rgb="FF00B0F0"/>
      <name val="Aptos"/>
      <family val="2"/>
    </font>
    <font>
      <b/>
      <sz val="7"/>
      <color rgb="FF00B0F0"/>
      <name val="Times New Roman"/>
      <family val="1"/>
    </font>
    <font>
      <sz val="11"/>
      <color theme="1"/>
      <name val="Wingdings"/>
      <charset val="2"/>
    </font>
    <font>
      <sz val="11"/>
      <color rgb="FFEE0000"/>
      <name val="Aptos"/>
      <family val="2"/>
    </font>
    <font>
      <i/>
      <u/>
      <sz val="11"/>
      <color theme="1"/>
      <name val="Aptos"/>
      <family val="2"/>
    </font>
    <font>
      <i/>
      <sz val="11"/>
      <color theme="1"/>
      <name val="Arial"/>
      <family val="2"/>
    </font>
    <font>
      <b/>
      <i/>
      <sz val="11"/>
      <color theme="1"/>
      <name val="Aptos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2" borderId="3" xfId="0" quotePrefix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quotePrefix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vertical="top"/>
    </xf>
    <xf numFmtId="0" fontId="5" fillId="2" borderId="3" xfId="0" applyFont="1" applyFill="1" applyBorder="1"/>
    <xf numFmtId="0" fontId="6" fillId="2" borderId="3" xfId="0" applyFont="1" applyFill="1" applyBorder="1"/>
    <xf numFmtId="0" fontId="10" fillId="0" borderId="5" xfId="0" applyFont="1" applyBorder="1" applyAlignment="1">
      <alignment horizontal="center" vertical="center"/>
    </xf>
    <xf numFmtId="49" fontId="2" fillId="2" borderId="8" xfId="0" quotePrefix="1" applyNumberFormat="1" applyFont="1" applyFill="1" applyBorder="1" applyAlignment="1">
      <alignment horizontal="left" vertical="top" wrapText="1"/>
    </xf>
    <xf numFmtId="0" fontId="0" fillId="3" borderId="10" xfId="0" applyFill="1" applyBorder="1"/>
    <xf numFmtId="0" fontId="7" fillId="3" borderId="2" xfId="0" applyFont="1" applyFill="1" applyBorder="1" applyAlignment="1">
      <alignment vertical="center"/>
    </xf>
    <xf numFmtId="0" fontId="0" fillId="0" borderId="1" xfId="0" applyBorder="1"/>
    <xf numFmtId="0" fontId="7" fillId="5" borderId="9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7" xfId="0" applyBorder="1"/>
    <xf numFmtId="0" fontId="0" fillId="0" borderId="19" xfId="0" applyBorder="1"/>
    <xf numFmtId="0" fontId="4" fillId="6" borderId="3" xfId="0" applyFont="1" applyFill="1" applyBorder="1" applyAlignment="1">
      <alignment horizontal="left" vertical="top" wrapText="1"/>
    </xf>
    <xf numFmtId="0" fontId="3" fillId="0" borderId="3" xfId="0" quotePrefix="1" applyFont="1" applyBorder="1" applyAlignment="1">
      <alignment horizontal="left" vertical="top" wrapText="1"/>
    </xf>
    <xf numFmtId="0" fontId="0" fillId="0" borderId="22" xfId="0" applyBorder="1"/>
    <xf numFmtId="0" fontId="0" fillId="0" borderId="23" xfId="0" applyBorder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6" fillId="7" borderId="0" xfId="0" applyFont="1" applyFill="1" applyAlignment="1">
      <alignment vertical="center" wrapText="1"/>
    </xf>
    <xf numFmtId="0" fontId="0" fillId="5" borderId="12" xfId="0" applyFill="1" applyBorder="1" applyAlignment="1">
      <alignment horizontal="left" vertical="top" wrapText="1"/>
    </xf>
    <xf numFmtId="0" fontId="0" fillId="5" borderId="13" xfId="0" applyFill="1" applyBorder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0" fontId="12" fillId="6" borderId="12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25" xfId="0" applyBorder="1"/>
    <xf numFmtId="0" fontId="0" fillId="0" borderId="3" xfId="0" applyBorder="1"/>
    <xf numFmtId="0" fontId="0" fillId="0" borderId="16" xfId="0" applyBorder="1" applyAlignment="1">
      <alignment vertical="top"/>
    </xf>
    <xf numFmtId="0" fontId="0" fillId="0" borderId="20" xfId="0" applyBorder="1"/>
    <xf numFmtId="0" fontId="0" fillId="0" borderId="16" xfId="0" applyBorder="1" applyAlignment="1">
      <alignment vertical="top" wrapText="1"/>
    </xf>
    <xf numFmtId="0" fontId="0" fillId="0" borderId="26" xfId="0" applyBorder="1"/>
    <xf numFmtId="0" fontId="0" fillId="0" borderId="16" xfId="0" applyBorder="1"/>
    <xf numFmtId="0" fontId="0" fillId="4" borderId="26" xfId="0" applyFill="1" applyBorder="1"/>
    <xf numFmtId="0" fontId="0" fillId="4" borderId="16" xfId="0" applyFill="1" applyBorder="1"/>
    <xf numFmtId="0" fontId="0" fillId="0" borderId="27" xfId="0" applyBorder="1" applyAlignment="1">
      <alignment vertical="top"/>
    </xf>
    <xf numFmtId="0" fontId="0" fillId="0" borderId="21" xfId="0" applyBorder="1"/>
    <xf numFmtId="0" fontId="0" fillId="0" borderId="28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24" xfId="0" applyBorder="1"/>
    <xf numFmtId="0" fontId="0" fillId="3" borderId="0" xfId="0" applyFill="1"/>
    <xf numFmtId="0" fontId="14" fillId="3" borderId="0" xfId="0" applyFont="1" applyFill="1" applyAlignment="1">
      <alignment horizontal="right" vertical="center"/>
    </xf>
    <xf numFmtId="0" fontId="1" fillId="3" borderId="0" xfId="0" applyFont="1" applyFill="1"/>
    <xf numFmtId="0" fontId="7" fillId="8" borderId="0" xfId="0" applyFont="1" applyFill="1" applyAlignment="1">
      <alignment vertical="center"/>
    </xf>
    <xf numFmtId="0" fontId="1" fillId="8" borderId="0" xfId="0" applyFont="1" applyFill="1"/>
    <xf numFmtId="0" fontId="14" fillId="8" borderId="0" xfId="0" applyFont="1" applyFill="1" applyAlignment="1">
      <alignment horizontal="right" vertical="center"/>
    </xf>
    <xf numFmtId="0" fontId="7" fillId="8" borderId="0" xfId="0" applyFont="1" applyFill="1" applyAlignment="1">
      <alignment vertical="center" wrapText="1"/>
    </xf>
    <xf numFmtId="0" fontId="1" fillId="8" borderId="0" xfId="0" applyFont="1" applyFill="1" applyAlignment="1">
      <alignment wrapText="1"/>
    </xf>
    <xf numFmtId="0" fontId="14" fillId="3" borderId="0" xfId="0" applyFont="1" applyFill="1" applyAlignment="1">
      <alignment horizontal="right" vertical="center" wrapText="1"/>
    </xf>
    <xf numFmtId="0" fontId="14" fillId="8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vertical="center" wrapText="1"/>
    </xf>
    <xf numFmtId="0" fontId="1" fillId="8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5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0" fillId="0" borderId="27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 indent="6"/>
    </xf>
    <xf numFmtId="0" fontId="24" fillId="0" borderId="0" xfId="0" applyFont="1" applyAlignment="1">
      <alignment horizontal="left" vertical="center" indent="6"/>
    </xf>
    <xf numFmtId="0" fontId="2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1" fillId="0" borderId="0" xfId="0" applyFont="1" applyAlignment="1">
      <alignment horizontal="left" vertical="center" indent="6"/>
    </xf>
    <xf numFmtId="0" fontId="34" fillId="0" borderId="0" xfId="0" applyFont="1" applyAlignment="1">
      <alignment horizontal="left" vertical="center" indent="10"/>
    </xf>
    <xf numFmtId="0" fontId="36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</cellXfs>
  <cellStyles count="1">
    <cellStyle name="Standard" xfId="0" builtinId="0"/>
  </cellStyles>
  <dxfs count="4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3" tint="0.89996032593768116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</dxf>
    <dxf>
      <font>
        <color theme="9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vertical/>
      </border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vertical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diagonalUp="0" diagonalDown="0" outline="0">
        <left style="thin">
          <color indexed="64"/>
        </left>
        <right/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</dxf>
    <dxf>
      <border>
        <top style="thin">
          <color auto="1"/>
        </top>
        <horizontal style="thin">
          <color auto="1"/>
        </horizontal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Tabellenformat 1" pivot="0" count="0" xr9:uid="{75571344-4FF6-47D7-9714-166A9D5573AE}"/>
    <tableStyle name="Tabellenformat 2" pivot="0" count="1" xr9:uid="{DBBD67A0-F853-43B4-944B-11335D882946}">
      <tableStyleElement type="wholeTable" dxfId="40"/>
    </tableStyle>
    <tableStyle name="Tabellenformat 3" pivot="0" count="2" xr9:uid="{EDAC1B81-C129-4D07-8BF5-FB16CE6EC066}">
      <tableStyleElement type="wholeTable" dxfId="39"/>
      <tableStyleElement type="firstColumn" dxfId="38"/>
    </tableStyle>
    <tableStyle name="Tabellenformat 4" pivot="0" count="1" xr9:uid="{4B1AF056-C62D-4002-911B-F13A89AD55D1}">
      <tableStyleElement type="wholeTable" dxfId="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Wesentlichkeitsmatrix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9185878792178006E-2"/>
          <c:y val="6.8197278911564629E-2"/>
          <c:w val="0.95033595072965149"/>
          <c:h val="0.88622776319626717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462140686022494E-2"/>
                  <c:y val="-4.56606944853818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114B08-3D26-4BEC-BDEC-BE95B188E19A}" type="CELLRANGE">
                      <a:rPr lang="en-US" sz="1000" b="1">
                        <a:solidFill>
                          <a:schemeClr val="accent6"/>
                        </a:solidFill>
                      </a:rPr>
                      <a:pPr>
                        <a:defRPr sz="1000" b="1">
                          <a:solidFill>
                            <a:schemeClr val="accent6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766-4AE3-8815-2605510EDAF1}"/>
                </c:ext>
              </c:extLst>
            </c:dLbl>
            <c:dLbl>
              <c:idx val="1"/>
              <c:layout>
                <c:manualLayout>
                  <c:x val="-5.8974882025757236E-2"/>
                  <c:y val="3.49725629534403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F02F9B-9C17-4CA2-A942-FBB0D88984D3}" type="CELLRANGE">
                      <a:rPr lang="en-US"/>
                      <a:pPr>
                        <a:defRPr sz="1000" b="1">
                          <a:solidFill>
                            <a:schemeClr val="accent6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766-4AE3-8815-2605510EDAF1}"/>
                </c:ext>
              </c:extLst>
            </c:dLbl>
            <c:dLbl>
              <c:idx val="2"/>
              <c:layout>
                <c:manualLayout>
                  <c:x val="-4.5890607101947305E-2"/>
                  <c:y val="2.56405532864541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E0AC4C6-4E4A-4CEC-85E1-378E083B49E5}" type="CELLRANGE">
                      <a:rPr lang="en-US" sz="1000" b="1">
                        <a:solidFill>
                          <a:schemeClr val="accent6"/>
                        </a:solidFill>
                      </a:rPr>
                      <a:pPr>
                        <a:defRPr sz="1000" b="1">
                          <a:solidFill>
                            <a:schemeClr val="accent6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766-4AE3-8815-2605510EDAF1}"/>
                </c:ext>
              </c:extLst>
            </c:dLbl>
            <c:dLbl>
              <c:idx val="3"/>
              <c:layout>
                <c:manualLayout>
                  <c:x val="-4.1231995169003041E-2"/>
                  <c:y val="-4.988639812880532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20D500-54D2-4756-A261-5525646A7FBE}" type="CELLRANGE">
                      <a:rPr lang="en-US" sz="1000" b="1">
                        <a:solidFill>
                          <a:schemeClr val="accent6"/>
                        </a:solidFill>
                      </a:rPr>
                      <a:pPr>
                        <a:defRPr sz="1000" b="1">
                          <a:solidFill>
                            <a:schemeClr val="accent6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05101649196136"/>
                      <c:h val="5.783205670719730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766-4AE3-8815-2605510EDAF1}"/>
                </c:ext>
              </c:extLst>
            </c:dLbl>
            <c:dLbl>
              <c:idx val="4"/>
              <c:layout>
                <c:manualLayout>
                  <c:x val="-1.5277777777777777E-2"/>
                  <c:y val="-3.67480385139023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8F84E81-2180-4E58-92F5-132F8EC1F866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766-4AE3-8815-2605510EDAF1}"/>
                </c:ext>
              </c:extLst>
            </c:dLbl>
            <c:dLbl>
              <c:idx val="5"/>
              <c:layout>
                <c:manualLayout>
                  <c:x val="-7.8228865077432333E-2"/>
                  <c:y val="-8.13113183712998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E3FEF99-8B90-4484-A4F8-7B196353A175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766-4AE3-8815-2605510EDAF1}"/>
                </c:ext>
              </c:extLst>
            </c:dLbl>
            <c:dLbl>
              <c:idx val="6"/>
              <c:layout>
                <c:manualLayout>
                  <c:x val="-2.7451814637159993E-2"/>
                  <c:y val="-3.81837686955797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36E357-7EBA-4FE8-BC85-09C2CCDD77E0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53886010362695"/>
                      <c:h val="5.179516250944822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766-4AE3-8815-2605510EDAF1}"/>
                </c:ext>
              </c:extLst>
            </c:dLbl>
            <c:dLbl>
              <c:idx val="7"/>
              <c:layout>
                <c:manualLayout>
                  <c:x val="-0.11455114502439773"/>
                  <c:y val="-3.006354653529271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70AFCF9-BF4C-406F-A8C9-5A2EC7062789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766-4AE3-8815-2605510EDAF1}"/>
                </c:ext>
              </c:extLst>
            </c:dLbl>
            <c:dLbl>
              <c:idx val="8"/>
              <c:layout>
                <c:manualLayout>
                  <c:x val="-6.5191867124856917E-2"/>
                  <c:y val="-4.34325304925119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C043EE-BC74-4E53-B23E-244FA6F29EF3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766-4AE3-8815-2605510EDAF1}"/>
                </c:ext>
              </c:extLst>
            </c:dLbl>
            <c:dLbl>
              <c:idx val="9"/>
              <c:layout>
                <c:manualLayout>
                  <c:x val="-3.5617234436132246E-2"/>
                  <c:y val="-4.261401848578451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7830B4-8FAC-4C3B-BFE8-04B727B87D49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766-4AE3-8815-2605510EDAF1}"/>
                </c:ext>
              </c:extLst>
            </c:dLbl>
            <c:dLbl>
              <c:idx val="10"/>
              <c:layout>
                <c:manualLayout>
                  <c:x val="-7.0065432235478425E-2"/>
                  <c:y val="-3.60969759732414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3DB03D-9287-4C6D-90B7-70769E34D887}" type="CELLRANGE">
                      <a:rPr lang="en-US"/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4766-4AE3-8815-2605510EDAF1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936E74B-4989-478F-A44A-4318F80728D7}" type="CELLRANGE">
                      <a:rPr lang="de-DE"/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766-4AE3-8815-2605510EDAF1}"/>
                </c:ext>
              </c:extLst>
            </c:dLbl>
            <c:dLbl>
              <c:idx val="12"/>
              <c:layout>
                <c:manualLayout>
                  <c:x val="-5.1016264598941763E-2"/>
                  <c:y val="-3.82115925985442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B50007D-C5EB-4A9A-9CA3-5AD3C4138672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55956471935851"/>
                      <c:h val="5.563725490196078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766-4AE3-8815-2605510EDAF1}"/>
                </c:ext>
              </c:extLst>
            </c:dLbl>
            <c:dLbl>
              <c:idx val="1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5FE6F7C-50E2-4057-B9EB-DCA53308E196}" type="CELLRANGE">
                      <a:rPr lang="de-DE"/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766-4AE3-8815-2605510EDAF1}"/>
                </c:ext>
              </c:extLst>
            </c:dLbl>
            <c:dLbl>
              <c:idx val="14"/>
              <c:layout>
                <c:manualLayout>
                  <c:x val="-4.9682164081821377E-2"/>
                  <c:y val="-5.03401360544218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AE47D0-1398-45A2-839A-D37D79975ED5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07421740676199"/>
                      <c:h val="5.179516250944822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766-4AE3-8815-2605510EDAF1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28F00C4-DE5A-437F-89DD-F9DF363C730C}" type="CELLRANGE">
                      <a:rPr lang="de-DE"/>
                      <a:pPr>
                        <a:defRPr sz="1000" b="1">
                          <a:solidFill>
                            <a:schemeClr val="accent4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766-4AE3-8815-2605510EDAF1}"/>
                </c:ext>
              </c:extLst>
            </c:dLbl>
            <c:dLbl>
              <c:idx val="16"/>
              <c:layout>
                <c:manualLayout>
                  <c:x val="-0.17731883255525707"/>
                  <c:y val="2.11842567298135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2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819B6E-4595-4285-AEB6-B41852C08E7D}" type="CELLRANGE">
                      <a:rPr lang="en-US" sz="1000" b="1">
                        <a:solidFill>
                          <a:schemeClr val="tx2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sz="1000" b="1">
                          <a:solidFill>
                            <a:schemeClr val="tx2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766-4AE3-8815-2605510EDAF1}"/>
                </c:ext>
              </c:extLst>
            </c:dLbl>
            <c:dLbl>
              <c:idx val="17"/>
              <c:layout>
                <c:manualLayout>
                  <c:x val="-1.8445761290148115E-2"/>
                  <c:y val="2.11842253007144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36174B4-72FE-4B4C-BD22-C4B9DE10FCFC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766-4AE3-8815-2605510EDAF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857C790-A06C-4E79-9A59-3F878ADFA5A7}" type="CELLRANGE">
                      <a:rPr lang="en-US">
                        <a:solidFill>
                          <a:schemeClr val="accent6"/>
                        </a:solidFill>
                      </a:rPr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766-4AE3-8815-2605510EDAF1}"/>
                </c:ext>
              </c:extLst>
            </c:dLbl>
            <c:dLbl>
              <c:idx val="19"/>
              <c:layout>
                <c:manualLayout>
                  <c:x val="-7.1910824291293585E-2"/>
                  <c:y val="-3.45198745210324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A155E4B-F3ED-4E17-A7CC-56F8E693FFC5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4766-4AE3-8815-2605510EDAF1}"/>
                </c:ext>
              </c:extLst>
            </c:dLbl>
            <c:dLbl>
              <c:idx val="20"/>
              <c:layout>
                <c:manualLayout>
                  <c:x val="-0.18968947748475307"/>
                  <c:y val="-1.860332934573654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C901CDF-436B-48AA-A35A-D6D5E64BD389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766-4AE3-8815-2605510EDAF1}"/>
                </c:ext>
              </c:extLst>
            </c:dLbl>
            <c:dLbl>
              <c:idx val="21"/>
              <c:layout>
                <c:manualLayout>
                  <c:x val="-0.10544314756913183"/>
                  <c:y val="4.12629968872938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2B3F7E-1DF6-43A4-92D3-F0BBD559BE7C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766-4AE3-8815-2605510EDAF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BD09611-A91B-479D-9D3C-872079B49281}" type="CELLRANGE">
                      <a:rPr lang="en-US">
                        <a:solidFill>
                          <a:schemeClr val="accent2"/>
                        </a:solidFill>
                      </a:rPr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4766-4AE3-8815-2605510EDAF1}"/>
                </c:ext>
              </c:extLst>
            </c:dLbl>
            <c:dLbl>
              <c:idx val="23"/>
              <c:layout>
                <c:manualLayout>
                  <c:x val="-0.17542193920146676"/>
                  <c:y val="0.2329144868796162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79A3294-3B89-47B7-A919-745D1D5FBDF8}" type="CELLRANGE">
                      <a:rPr lang="en-US" sz="1000" b="1">
                        <a:solidFill>
                          <a:schemeClr val="accent2"/>
                        </a:solidFill>
                      </a:rPr>
                      <a:pPr>
                        <a:defRPr sz="1000" b="1">
                          <a:solidFill>
                            <a:schemeClr val="accent2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766-4AE3-8815-2605510EDAF1}"/>
                </c:ext>
              </c:extLst>
            </c:dLbl>
            <c:dLbl>
              <c:idx val="2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2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56D58F-49B2-4CAE-8CE9-69128A0F3FCD}" type="CELLRANGE">
                      <a:rPr lang="de-DE"/>
                      <a:pPr>
                        <a:defRPr sz="1000" b="1">
                          <a:solidFill>
                            <a:schemeClr val="tx2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766-4AE3-8815-2605510EDA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'Grafische Darstellung'!$I$2:$I$26</c:f>
              <c:numCache>
                <c:formatCode>General</c:formatCode>
                <c:ptCount val="25"/>
                <c:pt idx="0">
                  <c:v>3.9</c:v>
                </c:pt>
                <c:pt idx="1">
                  <c:v>3.35</c:v>
                </c:pt>
                <c:pt idx="2">
                  <c:v>3.8333333333333335</c:v>
                </c:pt>
                <c:pt idx="3">
                  <c:v>3.2999999999999994</c:v>
                </c:pt>
                <c:pt idx="4">
                  <c:v>3.3749999999999996</c:v>
                </c:pt>
                <c:pt idx="5">
                  <c:v>2.125</c:v>
                </c:pt>
                <c:pt idx="6">
                  <c:v>3.4</c:v>
                </c:pt>
                <c:pt idx="7">
                  <c:v>1.9000000000000001</c:v>
                </c:pt>
                <c:pt idx="8">
                  <c:v>3.3</c:v>
                </c:pt>
                <c:pt idx="9">
                  <c:v>3.2</c:v>
                </c:pt>
                <c:pt idx="10">
                  <c:v>2.2333333333333329</c:v>
                </c:pt>
                <c:pt idx="11">
                  <c:v>3.2</c:v>
                </c:pt>
                <c:pt idx="12">
                  <c:v>4</c:v>
                </c:pt>
                <c:pt idx="13">
                  <c:v>2.7333333333333329</c:v>
                </c:pt>
                <c:pt idx="14">
                  <c:v>2.4666666666666668</c:v>
                </c:pt>
                <c:pt idx="15">
                  <c:v>2.9000000000000004</c:v>
                </c:pt>
                <c:pt idx="16">
                  <c:v>2.15</c:v>
                </c:pt>
                <c:pt idx="17">
                  <c:v>2.25</c:v>
                </c:pt>
                <c:pt idx="18">
                  <c:v>1.6</c:v>
                </c:pt>
                <c:pt idx="19">
                  <c:v>2.4428571428571426</c:v>
                </c:pt>
                <c:pt idx="20">
                  <c:v>2.5499999999999998</c:v>
                </c:pt>
                <c:pt idx="21">
                  <c:v>3</c:v>
                </c:pt>
                <c:pt idx="22">
                  <c:v>1.8375000000000001</c:v>
                </c:pt>
                <c:pt idx="23">
                  <c:v>2.9</c:v>
                </c:pt>
                <c:pt idx="24">
                  <c:v>2.2999999999999998</c:v>
                </c:pt>
              </c:numCache>
            </c:numRef>
          </c:xVal>
          <c:yVal>
            <c:numRef>
              <c:f>'Grafische Darstellung'!$J$2:$J$26</c:f>
              <c:numCache>
                <c:formatCode>General</c:formatCode>
                <c:ptCount val="25"/>
                <c:pt idx="0">
                  <c:v>3.2166666666666663</c:v>
                </c:pt>
                <c:pt idx="1">
                  <c:v>2.5949999999999998</c:v>
                </c:pt>
                <c:pt idx="2">
                  <c:v>2.7266666666666666</c:v>
                </c:pt>
                <c:pt idx="3">
                  <c:v>2.6199999999999997</c:v>
                </c:pt>
                <c:pt idx="4">
                  <c:v>4.1012500000000003</c:v>
                </c:pt>
                <c:pt idx="5">
                  <c:v>3.5449999999999999</c:v>
                </c:pt>
                <c:pt idx="6">
                  <c:v>3.78</c:v>
                </c:pt>
                <c:pt idx="7">
                  <c:v>3.61</c:v>
                </c:pt>
                <c:pt idx="8">
                  <c:v>4.1900000000000004</c:v>
                </c:pt>
                <c:pt idx="9">
                  <c:v>2.964</c:v>
                </c:pt>
                <c:pt idx="10">
                  <c:v>3.2566666666666664</c:v>
                </c:pt>
                <c:pt idx="11">
                  <c:v>3.27</c:v>
                </c:pt>
                <c:pt idx="12">
                  <c:v>2.92</c:v>
                </c:pt>
                <c:pt idx="13">
                  <c:v>3.9033333333333329</c:v>
                </c:pt>
                <c:pt idx="14">
                  <c:v>3.2533333333333334</c:v>
                </c:pt>
                <c:pt idx="15">
                  <c:v>3.6533333333333329</c:v>
                </c:pt>
                <c:pt idx="16">
                  <c:v>3.3250000000000002</c:v>
                </c:pt>
                <c:pt idx="17">
                  <c:v>2.0824999999999996</c:v>
                </c:pt>
                <c:pt idx="18">
                  <c:v>1.62</c:v>
                </c:pt>
                <c:pt idx="19">
                  <c:v>2.6857142857142859</c:v>
                </c:pt>
                <c:pt idx="20">
                  <c:v>2.7050000000000001</c:v>
                </c:pt>
                <c:pt idx="21">
                  <c:v>2.85</c:v>
                </c:pt>
                <c:pt idx="22">
                  <c:v>2.2487499999999998</c:v>
                </c:pt>
                <c:pt idx="23">
                  <c:v>2.7</c:v>
                </c:pt>
                <c:pt idx="24">
                  <c:v>2.09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'Grafische Darstellung'!$H$2:$H$26</c15:f>
                <c15:dlblRangeCache>
                  <c:ptCount val="25"/>
                  <c:pt idx="0">
                    <c:v>Klimawandel und Energie</c:v>
                  </c:pt>
                  <c:pt idx="1">
                    <c:v>Umweltverschmutzung</c:v>
                  </c:pt>
                  <c:pt idx="2">
                    <c:v>Wasserressourcen </c:v>
                  </c:pt>
                  <c:pt idx="3">
                    <c:v>Ressourcennutzung,  Kreislaufwirtschaft und Umgang mit Abfällen</c:v>
                  </c:pt>
                  <c:pt idx="4">
                    <c:v>Arbeitsbedingungen (EB)</c:v>
                  </c:pt>
                  <c:pt idx="5">
                    <c:v>Chancengleichheit (EB)</c:v>
                  </c:pt>
                  <c:pt idx="6">
                    <c:v>Schulung und Kompetenzentwicklung (EB)</c:v>
                  </c:pt>
                  <c:pt idx="7">
                    <c:v>Menschenrechte (EB)</c:v>
                  </c:pt>
                  <c:pt idx="8">
                    <c:v>Datenschutz (EB)</c:v>
                  </c:pt>
                  <c:pt idx="9">
                    <c:v>Arbeitsbedingungen (LK)</c:v>
                  </c:pt>
                  <c:pt idx="10">
                    <c:v>Menschenrechte (lK)</c:v>
                  </c:pt>
                  <c:pt idx="11">
                    <c:v>Datenschutz (K)</c:v>
                  </c:pt>
                  <c:pt idx="12">
                    <c:v>Informationsaustausch mit Kunden (K)</c:v>
                  </c:pt>
                  <c:pt idx="13">
                    <c:v>Produktsicherheit und Qualität der Dienstleistung (K)</c:v>
                  </c:pt>
                  <c:pt idx="14">
                    <c:v>Gleichbehandlung/Fairer Markt und Zugang (K)</c:v>
                  </c:pt>
                  <c:pt idx="15">
                    <c:v>Unternehmensführung und Integrität</c:v>
                  </c:pt>
                  <c:pt idx="16">
                    <c:v>Korruption und Bestechung </c:v>
                  </c:pt>
                  <c:pt idx="17">
                    <c:v>Biodiversität</c:v>
                  </c:pt>
                  <c:pt idx="18">
                    <c:v>Meeresressourcen</c:v>
                  </c:pt>
                  <c:pt idx="19">
                    <c:v>sonstige Arbeitsbedingungen (LK)</c:v>
                  </c:pt>
                  <c:pt idx="20">
                    <c:v>Chencengleichheit (LK)</c:v>
                  </c:pt>
                  <c:pt idx="21">
                    <c:v>Datenschutz (LK)</c:v>
                  </c:pt>
                  <c:pt idx="22">
                    <c:v>Betroffene Gemeinschaften </c:v>
                  </c:pt>
                  <c:pt idx="23">
                    <c:v>Zugang zu hochwertigen Informationen (K)</c:v>
                  </c:pt>
                  <c:pt idx="24">
                    <c:v>Politisches Engagement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766-4AE3-8815-2605510EDAF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817056672"/>
        <c:axId val="817057152"/>
      </c:scatterChart>
      <c:valAx>
        <c:axId val="81705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7057152"/>
        <c:crosses val="autoZero"/>
        <c:crossBetween val="midCat"/>
      </c:valAx>
      <c:valAx>
        <c:axId val="81705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7056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14</xdr:row>
      <xdr:rowOff>53341</xdr:rowOff>
    </xdr:from>
    <xdr:to>
      <xdr:col>1</xdr:col>
      <xdr:colOff>510540</xdr:colOff>
      <xdr:row>14</xdr:row>
      <xdr:rowOff>1668781</xdr:rowOff>
    </xdr:to>
    <xdr:pic>
      <xdr:nvPicPr>
        <xdr:cNvPr id="2" name="Grafik 3" descr="Ein Bild, das Screenshot, Text, Diagramm, Rechteck enthält.&#10;&#10;KI-generierte Inhalte können fehlerhaft sein.">
          <a:extLst>
            <a:ext uri="{FF2B5EF4-FFF2-40B4-BE49-F238E27FC236}">
              <a16:creationId xmlns:a16="http://schemas.microsoft.com/office/drawing/2014/main" id="{574D751A-1350-A347-8DDE-0023288E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2834641"/>
          <a:ext cx="1021080" cy="1615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472440</xdr:colOff>
      <xdr:row>31</xdr:row>
      <xdr:rowOff>137160</xdr:rowOff>
    </xdr:from>
    <xdr:to>
      <xdr:col>7</xdr:col>
      <xdr:colOff>685800</xdr:colOff>
      <xdr:row>31</xdr:row>
      <xdr:rowOff>2895600</xdr:rowOff>
    </xdr:to>
    <xdr:pic>
      <xdr:nvPicPr>
        <xdr:cNvPr id="3" name="Grafik 1" descr="Ein Bild, das Text, Screenshot, Schrift, Diagramm enthält.&#10;&#10;KI-generierte Inhalte können fehlerhaft sein.">
          <a:extLst>
            <a:ext uri="{FF2B5EF4-FFF2-40B4-BE49-F238E27FC236}">
              <a16:creationId xmlns:a16="http://schemas.microsoft.com/office/drawing/2014/main" id="{662CD82D-840F-43CF-8D7D-97D48DBD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00" b="16753"/>
        <a:stretch>
          <a:fillRect/>
        </a:stretch>
      </xdr:blipFill>
      <xdr:spPr bwMode="auto">
        <a:xfrm>
          <a:off x="472440" y="7711440"/>
          <a:ext cx="5760720" cy="275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243840</xdr:colOff>
      <xdr:row>30</xdr:row>
      <xdr:rowOff>99060</xdr:rowOff>
    </xdr:from>
    <xdr:to>
      <xdr:col>7</xdr:col>
      <xdr:colOff>533400</xdr:colOff>
      <xdr:row>31</xdr:row>
      <xdr:rowOff>411480</xdr:rowOff>
    </xdr:to>
    <xdr:sp macro="" textlink="">
      <xdr:nvSpPr>
        <xdr:cNvPr id="4" name="Pfeil: nach unten 3">
          <a:extLst>
            <a:ext uri="{FF2B5EF4-FFF2-40B4-BE49-F238E27FC236}">
              <a16:creationId xmlns:a16="http://schemas.microsoft.com/office/drawing/2014/main" id="{6FD17720-0979-3D64-0CA1-694DA27C4C9E}"/>
            </a:ext>
          </a:extLst>
        </xdr:cNvPr>
        <xdr:cNvSpPr/>
      </xdr:nvSpPr>
      <xdr:spPr>
        <a:xfrm>
          <a:off x="5791200" y="7490460"/>
          <a:ext cx="289560" cy="495300"/>
        </a:xfrm>
        <a:prstGeom prst="downArrow">
          <a:avLst/>
        </a:prstGeom>
        <a:solidFill>
          <a:srgbClr val="EE0000"/>
        </a:solidFill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1817024</xdr:colOff>
      <xdr:row>1</xdr:row>
      <xdr:rowOff>1021080</xdr:rowOff>
    </xdr:from>
    <xdr:to>
      <xdr:col>2</xdr:col>
      <xdr:colOff>1760220</xdr:colOff>
      <xdr:row>1</xdr:row>
      <xdr:rowOff>1591195</xdr:rowOff>
    </xdr:to>
    <xdr:sp macro="" textlink="">
      <xdr:nvSpPr>
        <xdr:cNvPr id="5" name="Sprechblase: rechteckig 4">
          <a:extLst>
            <a:ext uri="{FF2B5EF4-FFF2-40B4-BE49-F238E27FC236}">
              <a16:creationId xmlns:a16="http://schemas.microsoft.com/office/drawing/2014/main" id="{885F0C0D-0E16-434B-B7C7-141947524F1B}"/>
            </a:ext>
          </a:extLst>
        </xdr:cNvPr>
        <xdr:cNvSpPr/>
      </xdr:nvSpPr>
      <xdr:spPr>
        <a:xfrm>
          <a:off x="5718464" y="1584960"/>
          <a:ext cx="1771996" cy="570115"/>
        </a:xfrm>
        <a:prstGeom prst="wedgeRectCallout">
          <a:avLst>
            <a:gd name="adj1" fmla="val -4394"/>
            <a:gd name="adj2" fmla="val 91794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2. Impact Wesentlichkeit auswählen  </a:t>
          </a:r>
        </a:p>
      </xdr:txBody>
    </xdr:sp>
    <xdr:clientData/>
  </xdr:twoCellAnchor>
  <xdr:twoCellAnchor>
    <xdr:from>
      <xdr:col>3</xdr:col>
      <xdr:colOff>26247</xdr:colOff>
      <xdr:row>1</xdr:row>
      <xdr:rowOff>1074420</xdr:rowOff>
    </xdr:from>
    <xdr:to>
      <xdr:col>4</xdr:col>
      <xdr:colOff>449580</xdr:colOff>
      <xdr:row>1</xdr:row>
      <xdr:rowOff>1535853</xdr:rowOff>
    </xdr:to>
    <xdr:sp macro="" textlink="">
      <xdr:nvSpPr>
        <xdr:cNvPr id="6" name="Sprechblase: rechteckig 5">
          <a:extLst>
            <a:ext uri="{FF2B5EF4-FFF2-40B4-BE49-F238E27FC236}">
              <a16:creationId xmlns:a16="http://schemas.microsoft.com/office/drawing/2014/main" id="{F5A46B79-6764-482A-ADAA-FD9CD2D4DB05}"/>
            </a:ext>
          </a:extLst>
        </xdr:cNvPr>
        <xdr:cNvSpPr/>
      </xdr:nvSpPr>
      <xdr:spPr>
        <a:xfrm>
          <a:off x="7669107" y="1638300"/>
          <a:ext cx="1779693" cy="461433"/>
        </a:xfrm>
        <a:prstGeom prst="wedgeRectCallout">
          <a:avLst>
            <a:gd name="adj1" fmla="val -21360"/>
            <a:gd name="adj2" fmla="val 107936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3.</a:t>
          </a:r>
          <a:r>
            <a:rPr lang="de-DE" sz="1100" baseline="0"/>
            <a:t> Positiven oder negativen Einfluss auswählen</a:t>
          </a:r>
          <a:endParaRPr lang="de-DE" sz="1100"/>
        </a:p>
      </xdr:txBody>
    </xdr:sp>
    <xdr:clientData/>
  </xdr:twoCellAnchor>
  <xdr:twoCellAnchor>
    <xdr:from>
      <xdr:col>1</xdr:col>
      <xdr:colOff>227754</xdr:colOff>
      <xdr:row>1</xdr:row>
      <xdr:rowOff>1037167</xdr:rowOff>
    </xdr:from>
    <xdr:to>
      <xdr:col>1</xdr:col>
      <xdr:colOff>1686560</xdr:colOff>
      <xdr:row>1</xdr:row>
      <xdr:rowOff>1681480</xdr:rowOff>
    </xdr:to>
    <xdr:sp macro="" textlink="">
      <xdr:nvSpPr>
        <xdr:cNvPr id="7" name="Sprechblase: rechteckig 6">
          <a:extLst>
            <a:ext uri="{FF2B5EF4-FFF2-40B4-BE49-F238E27FC236}">
              <a16:creationId xmlns:a16="http://schemas.microsoft.com/office/drawing/2014/main" id="{E5DCDD94-8F72-4625-8280-864CC2304425}"/>
            </a:ext>
          </a:extLst>
        </xdr:cNvPr>
        <xdr:cNvSpPr/>
      </xdr:nvSpPr>
      <xdr:spPr>
        <a:xfrm>
          <a:off x="4130887" y="1824567"/>
          <a:ext cx="1458806" cy="644313"/>
        </a:xfrm>
        <a:prstGeom prst="wedgeRectCallout">
          <a:avLst>
            <a:gd name="adj1" fmla="val -9657"/>
            <a:gd name="adj2" fmla="val 81917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1. Beispiel für Oberthema beschreiben</a:t>
          </a:r>
        </a:p>
      </xdr:txBody>
    </xdr:sp>
    <xdr:clientData/>
  </xdr:twoCellAnchor>
  <xdr:twoCellAnchor>
    <xdr:from>
      <xdr:col>4</xdr:col>
      <xdr:colOff>816187</xdr:colOff>
      <xdr:row>1</xdr:row>
      <xdr:rowOff>922020</xdr:rowOff>
    </xdr:from>
    <xdr:to>
      <xdr:col>5</xdr:col>
      <xdr:colOff>342901</xdr:colOff>
      <xdr:row>1</xdr:row>
      <xdr:rowOff>1566333</xdr:rowOff>
    </xdr:to>
    <xdr:sp macro="" textlink="">
      <xdr:nvSpPr>
        <xdr:cNvPr id="9" name="Sprechblase: rechteckig 8">
          <a:extLst>
            <a:ext uri="{FF2B5EF4-FFF2-40B4-BE49-F238E27FC236}">
              <a16:creationId xmlns:a16="http://schemas.microsoft.com/office/drawing/2014/main" id="{A9AB41BD-1067-4779-BBA8-2BF8BFB47141}"/>
            </a:ext>
          </a:extLst>
        </xdr:cNvPr>
        <xdr:cNvSpPr/>
      </xdr:nvSpPr>
      <xdr:spPr>
        <a:xfrm>
          <a:off x="9815407" y="1485900"/>
          <a:ext cx="3009054" cy="644313"/>
        </a:xfrm>
        <a:prstGeom prst="wedgeRectCallout">
          <a:avLst>
            <a:gd name="adj1" fmla="val -22977"/>
            <a:gd name="adj2" fmla="val 107923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4. Impact/Auswirkung,</a:t>
          </a:r>
          <a:r>
            <a:rPr lang="de-DE" sz="1100" baseline="0"/>
            <a:t> welche das Unternehmen auf die Umwelt/Menschen haben kann im Zusammenhang mit dem Beispiel beschreiben</a:t>
          </a:r>
          <a:endParaRPr lang="de-DE" sz="1100"/>
        </a:p>
      </xdr:txBody>
    </xdr:sp>
    <xdr:clientData/>
  </xdr:twoCellAnchor>
  <xdr:twoCellAnchor>
    <xdr:from>
      <xdr:col>5</xdr:col>
      <xdr:colOff>1018540</xdr:colOff>
      <xdr:row>1</xdr:row>
      <xdr:rowOff>670560</xdr:rowOff>
    </xdr:from>
    <xdr:to>
      <xdr:col>6</xdr:col>
      <xdr:colOff>1813559</xdr:colOff>
      <xdr:row>1</xdr:row>
      <xdr:rowOff>1650153</xdr:rowOff>
    </xdr:to>
    <xdr:sp macro="" textlink="">
      <xdr:nvSpPr>
        <xdr:cNvPr id="10" name="Sprechblase: rechteckig 9">
          <a:extLst>
            <a:ext uri="{FF2B5EF4-FFF2-40B4-BE49-F238E27FC236}">
              <a16:creationId xmlns:a16="http://schemas.microsoft.com/office/drawing/2014/main" id="{356DFC3C-5D35-4E9D-8510-D7C8C92FB913}"/>
            </a:ext>
          </a:extLst>
        </xdr:cNvPr>
        <xdr:cNvSpPr/>
      </xdr:nvSpPr>
      <xdr:spPr>
        <a:xfrm>
          <a:off x="13500100" y="1234440"/>
          <a:ext cx="3134359" cy="979593"/>
        </a:xfrm>
        <a:prstGeom prst="wedgeRectCallout">
          <a:avLst>
            <a:gd name="adj1" fmla="val -24179"/>
            <a:gd name="adj2" fmla="val 105987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5. Alle</a:t>
          </a:r>
          <a:r>
            <a:rPr lang="de-DE" sz="1100" baseline="0"/>
            <a:t> Schritte von 1-3 für Finanzielle Wesentlichkeit wiederholen; </a:t>
          </a:r>
          <a:r>
            <a:rPr lang="de-DE" sz="1100"/>
            <a:t>Risiko</a:t>
          </a:r>
          <a:r>
            <a:rPr lang="de-DE" sz="1100" baseline="0"/>
            <a:t>/Chance zum Impact ergänzen, welche Risiken und Chancen das Unternehmen finanziell haben könnte in Anbetracht des Beispiels</a:t>
          </a:r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1661160</xdr:colOff>
          <xdr:row>1</xdr:row>
          <xdr:rowOff>129540</xdr:rowOff>
        </xdr:from>
        <xdr:to>
          <xdr:col>3</xdr:col>
          <xdr:colOff>358140</xdr:colOff>
          <xdr:row>1</xdr:row>
          <xdr:rowOff>891540</xdr:rowOff>
        </xdr:to>
        <xdr:sp macro="" textlink="">
          <xdr:nvSpPr>
            <xdr:cNvPr id="5142" name="Button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ptos Narrow"/>
                </a:rPr>
                <a:t>Neue Zeile einfügen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448735</xdr:rowOff>
    </xdr:from>
    <xdr:to>
      <xdr:col>1</xdr:col>
      <xdr:colOff>338667</xdr:colOff>
      <xdr:row>2</xdr:row>
      <xdr:rowOff>1</xdr:rowOff>
    </xdr:to>
    <xdr:sp macro="" textlink="">
      <xdr:nvSpPr>
        <xdr:cNvPr id="14" name="Sprechblase: oval 13">
          <a:extLst>
            <a:ext uri="{FF2B5EF4-FFF2-40B4-BE49-F238E27FC236}">
              <a16:creationId xmlns:a16="http://schemas.microsoft.com/office/drawing/2014/main" id="{FE36E3F6-F183-3BA2-4EB0-F2F1F0970DA1}"/>
            </a:ext>
          </a:extLst>
        </xdr:cNvPr>
        <xdr:cNvSpPr/>
      </xdr:nvSpPr>
      <xdr:spPr>
        <a:xfrm>
          <a:off x="0" y="448735"/>
          <a:ext cx="4241800" cy="2218266"/>
        </a:xfrm>
        <a:prstGeom prst="wedgeEllipseCallout">
          <a:avLst>
            <a:gd name="adj1" fmla="val 82451"/>
            <a:gd name="adj2" fmla="val -13125"/>
          </a:avLst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b="1"/>
            <a:t>Zum Einfügen einer neuen Zeile (bspw. wenn Ihnen eine weitere Auswirkung oder Chance/Risiko zu einem Thema einfällt, einfach auf die Zeile klicken, </a:t>
          </a:r>
          <a:r>
            <a:rPr lang="de-DE" sz="1400" b="1" u="sng"/>
            <a:t>worunter</a:t>
          </a:r>
          <a:r>
            <a:rPr lang="de-DE" sz="1400" b="1"/>
            <a:t> die neue Zeile eingefügt werden soll und auf Button: "Neue Zeile einfügen" klicken. </a:t>
          </a:r>
        </a:p>
      </xdr:txBody>
    </xdr:sp>
    <xdr:clientData/>
  </xdr:twoCellAnchor>
  <xdr:twoCellAnchor>
    <xdr:from>
      <xdr:col>9</xdr:col>
      <xdr:colOff>169334</xdr:colOff>
      <xdr:row>1</xdr:row>
      <xdr:rowOff>1100667</xdr:rowOff>
    </xdr:from>
    <xdr:to>
      <xdr:col>14</xdr:col>
      <xdr:colOff>965200</xdr:colOff>
      <xdr:row>1</xdr:row>
      <xdr:rowOff>1803400</xdr:rowOff>
    </xdr:to>
    <xdr:sp macro="" textlink="">
      <xdr:nvSpPr>
        <xdr:cNvPr id="3" name="Sprechblase: oval 2">
          <a:extLst>
            <a:ext uri="{FF2B5EF4-FFF2-40B4-BE49-F238E27FC236}">
              <a16:creationId xmlns:a16="http://schemas.microsoft.com/office/drawing/2014/main" id="{FF24916A-DCCF-6E4E-9FF0-3239EFAB999E}"/>
            </a:ext>
          </a:extLst>
        </xdr:cNvPr>
        <xdr:cNvSpPr/>
      </xdr:nvSpPr>
      <xdr:spPr>
        <a:xfrm>
          <a:off x="18973801" y="1888067"/>
          <a:ext cx="4267199" cy="702733"/>
        </a:xfrm>
        <a:prstGeom prst="wedgeEllipseCallou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Bei negativen</a:t>
          </a:r>
          <a:r>
            <a:rPr lang="de-DE" sz="1100" baseline="0"/>
            <a:t> Auswirkungen  ab 50 wesentlich.</a:t>
          </a:r>
        </a:p>
        <a:p>
          <a:pPr algn="l"/>
          <a:r>
            <a:rPr lang="de-DE" sz="1100" baseline="0"/>
            <a:t>Bei positiven Auswirkungen ab 35 wesentlich</a:t>
          </a:r>
          <a:endParaRPr lang="de-DE" sz="1100"/>
        </a:p>
      </xdr:txBody>
    </xdr:sp>
    <xdr:clientData/>
  </xdr:twoCellAnchor>
  <xdr:twoCellAnchor>
    <xdr:from>
      <xdr:col>3</xdr:col>
      <xdr:colOff>1286934</xdr:colOff>
      <xdr:row>0</xdr:row>
      <xdr:rowOff>118533</xdr:rowOff>
    </xdr:from>
    <xdr:to>
      <xdr:col>4</xdr:col>
      <xdr:colOff>3107267</xdr:colOff>
      <xdr:row>1</xdr:row>
      <xdr:rowOff>355600</xdr:rowOff>
    </xdr:to>
    <xdr:sp macro="" textlink="">
      <xdr:nvSpPr>
        <xdr:cNvPr id="4" name="Scrollen: horizontal 3">
          <a:extLst>
            <a:ext uri="{FF2B5EF4-FFF2-40B4-BE49-F238E27FC236}">
              <a16:creationId xmlns:a16="http://schemas.microsoft.com/office/drawing/2014/main" id="{32DCD850-31DE-5814-D365-B25132F8ECD0}"/>
            </a:ext>
          </a:extLst>
        </xdr:cNvPr>
        <xdr:cNvSpPr/>
      </xdr:nvSpPr>
      <xdr:spPr>
        <a:xfrm>
          <a:off x="8932334" y="118533"/>
          <a:ext cx="3175000" cy="1024467"/>
        </a:xfrm>
        <a:prstGeom prst="horizontalScroll">
          <a:avLst/>
        </a:prstGeom>
        <a:solidFill>
          <a:srgbClr val="FFC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>
              <a:solidFill>
                <a:sysClr val="windowText" lastClr="000000"/>
              </a:solidFill>
            </a:rPr>
            <a:t>Alle Zellen die hellgrün hinterlegt sind müssen  befüllt</a:t>
          </a:r>
          <a:r>
            <a:rPr lang="de-DE" sz="1400" baseline="0">
              <a:solidFill>
                <a:sysClr val="windowText" lastClr="000000"/>
              </a:solidFill>
            </a:rPr>
            <a:t> werden mit Inhalt!</a:t>
          </a:r>
          <a:endParaRPr lang="de-DE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358140</xdr:colOff>
      <xdr:row>0</xdr:row>
      <xdr:rowOff>99060</xdr:rowOff>
    </xdr:from>
    <xdr:to>
      <xdr:col>24</xdr:col>
      <xdr:colOff>350520</xdr:colOff>
      <xdr:row>31</xdr:row>
      <xdr:rowOff>53340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CE2A6E1-15EE-6F7E-C52B-AFFAEE6F7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662940</xdr:colOff>
      <xdr:row>10</xdr:row>
      <xdr:rowOff>723900</xdr:rowOff>
    </xdr:from>
    <xdr:to>
      <xdr:col>20</xdr:col>
      <xdr:colOff>53340</xdr:colOff>
      <xdr:row>10</xdr:row>
      <xdr:rowOff>723900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CB57B5C8-5C04-F746-36C2-17412248B9EC}"/>
            </a:ext>
          </a:extLst>
        </xdr:cNvPr>
        <xdr:cNvCxnSpPr/>
      </xdr:nvCxnSpPr>
      <xdr:spPr>
        <a:xfrm>
          <a:off x="16946880" y="2552700"/>
          <a:ext cx="652272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30480</xdr:colOff>
      <xdr:row>11</xdr:row>
      <xdr:rowOff>0</xdr:rowOff>
    </xdr:from>
    <xdr:to>
      <xdr:col>20</xdr:col>
      <xdr:colOff>38100</xdr:colOff>
      <xdr:row>29</xdr:row>
      <xdr:rowOff>137160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A4BD0F15-1C16-40AE-A313-D47149866A5B}"/>
            </a:ext>
          </a:extLst>
        </xdr:cNvPr>
        <xdr:cNvCxnSpPr/>
      </xdr:nvCxnSpPr>
      <xdr:spPr>
        <a:xfrm flipV="1">
          <a:off x="23446740" y="2560320"/>
          <a:ext cx="7620" cy="397764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ra Rosenthal | INTRASYS GmbH" id="{6C1005B8-5839-4156-B3A8-28B62F1C5BCC}" userId="S::lara.rosenthal@intrasys-gmbh.de::be8ff69e-7a74-47a1-bbb7-0c3cc1cb956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ED8573-BA4A-4494-8948-7B597986153B}" name="Tabelle2" displayName="Tabelle2" ref="A3:O110" totalsRowShown="0" headerRowDxfId="36">
  <autoFilter ref="A3:O110" xr:uid="{43ED8573-BA4A-4494-8948-7B597986153B}"/>
  <tableColumns count="15">
    <tableColumn id="1" xr3:uid="{4EA95B9C-C959-4501-A481-1D548198F8A5}" name="Thema" dataDxfId="35"/>
    <tableColumn id="14" xr3:uid="{01E9EBEF-516F-48F3-B2CA-59181F1BF2D2}" name="Beispiel" dataDxfId="34"/>
    <tableColumn id="2" xr3:uid="{F43FD4C2-AA86-4D92-A51F-6DDE4CAAE216}" name="Impact-/Finanzielle Wesentlichkeit" dataDxfId="33"/>
    <tableColumn id="3" xr3:uid="{AEF34F84-DE7A-4880-83A2-F92FC851D692}" name="Positiv/Negativ" dataDxfId="32"/>
    <tableColumn id="11" xr3:uid="{3383F016-9F46-416F-AE67-0474C43F1B46}" name="Beschreibung der Auswirkung" dataDxfId="31"/>
    <tableColumn id="12" xr3:uid="{B5C87A13-EB4B-4897-992F-C7970DF01C99}" name="Beschreibung Risiko" dataDxfId="30"/>
    <tableColumn id="13" xr3:uid="{E23D8AB6-44F2-4C29-96B8-13A13F9F9AEE}" name="Beschreibung Chance" dataDxfId="29"/>
    <tableColumn id="4" xr3:uid="{437D4ED5-B06B-4430-9ECB-7CE6715459A2}" name="Ausmaß"/>
    <tableColumn id="5" xr3:uid="{EE12E6BC-5883-4B70-8A8C-8D286B814726}" name="Unabänderlichkeit"/>
    <tableColumn id="6" xr3:uid="{24BFDED9-62FB-497F-8E3E-73FF75F7CCEC}" name="Tragweite"/>
    <tableColumn id="7" xr3:uid="{9AE0A2C2-1B49-401E-8089-9A46CE044549}" name="Wahrscheinlichkeit"/>
    <tableColumn id="8" xr3:uid="{4FDBC8B2-3987-4BF3-906C-5E8846AD3DCF}" name="Impact" dataDxfId="28">
      <calculatedColumnFormula>IF(AND(C4="Impact Wesentlichkeit", D4="Negativ"), N(H4+I4+J4)*N(K4),
IF(AND(C4="Impact Wesentlichkeit", D4="Positiv"), N(H4+J4)*N(K4),0))</calculatedColumnFormula>
    </tableColumn>
    <tableColumn id="9" xr3:uid="{41FC39BB-2D61-4596-923C-E7966D688812}" name="Risiko" dataDxfId="27">
      <calculatedColumnFormula>IF(F4&lt;&gt;"", H4*K4, 0)</calculatedColumnFormula>
    </tableColumn>
    <tableColumn id="10" xr3:uid="{BE727E4A-A59B-47F4-B2C4-24DE48AFAC9D}" name="Chance" dataDxfId="26">
      <calculatedColumnFormula>IF(G4&lt;&gt;"", H4*K4, 0)</calculatedColumnFormula>
    </tableColumn>
    <tableColumn id="16" xr3:uid="{002DD1DD-4D1C-40D0-904C-FA5051FC51F8}" name="Maßnahme" dataDxfId="25"/>
  </tableColumns>
  <tableStyleInfo name="Tabellenformat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4" dT="2025-06-30T10:22:32.85" personId="{6C1005B8-5839-4156-B3A8-28B62F1C5BCC}" id="{85F7E41C-C186-4839-9BDF-79BA0A2F3E91}">
    <text>Ausmaß Hier separat anpassen (muss schwerer bewertet werden)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5-07-02T08:50:41.95" personId="{6C1005B8-5839-4156-B3A8-28B62F1C5BCC}" id="{3611E88D-6EC4-4CA1-B1FC-55F126942C3F}">
    <text xml:space="preserve">Hinweisfeld (Inside-Out und Outside-In beachten!!)
</text>
  </threadedComment>
  <threadedComment ref="A26" dT="2025-07-02T08:14:24.52" personId="{6C1005B8-5839-4156-B3A8-28B62F1C5BCC}" id="{7C55C2CD-0304-495D-A5FA-B8C70C2891E9}">
    <text>Mit Statement positionieren!</text>
  </threadedComment>
  <threadedComment ref="B35" dT="2025-07-02T08:25:15.67" personId="{6C1005B8-5839-4156-B3A8-28B62F1C5BCC}" id="{A3138FA6-E388-45CF-8E10-38AA87489B36}">
    <text xml:space="preserve">Kommentar: An ILO richten (Standard nutzen)
</text>
  </threadedComment>
  <threadedComment ref="B35" dT="2025-07-02T08:26:13.36" personId="{6C1005B8-5839-4156-B3A8-28B62F1C5BCC}" id="{AFA4B4C2-8C99-4160-BF83-9349B2F6D0B6}" parentId="{A3138FA6-E388-45CF-8E10-38AA87489B36}">
    <text>Erklärbox - Commitment von Lieferanten</text>
  </threadedComment>
  <threadedComment ref="B35" dT="2025-07-02T08:30:45.45" personId="{6C1005B8-5839-4156-B3A8-28B62F1C5BCC}" id="{DFC1DC94-34AD-47FC-A0FD-D8E6E9E90114}" parentId="{A3138FA6-E388-45CF-8E10-38AA87489B36}">
    <text xml:space="preserve">Lieferantenselbstauskunft/Verpflichtung für Vorstufe- und Vor-Vorgelagert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663E-29C4-4983-B5D3-9119800EF5D1}">
  <dimension ref="A1:A48"/>
  <sheetViews>
    <sheetView tabSelected="1" workbookViewId="0">
      <selection activeCell="K16" sqref="K16"/>
    </sheetView>
  </sheetViews>
  <sheetFormatPr baseColWidth="10" defaultRowHeight="14.4" x14ac:dyDescent="0.3"/>
  <sheetData>
    <row r="1" spans="1:1" ht="21" x14ac:dyDescent="0.3">
      <c r="A1" s="119" t="s">
        <v>389</v>
      </c>
    </row>
    <row r="2" spans="1:1" ht="15.6" x14ac:dyDescent="0.3">
      <c r="A2" s="107"/>
    </row>
    <row r="3" spans="1:1" ht="18" x14ac:dyDescent="0.3">
      <c r="A3" s="108" t="s">
        <v>390</v>
      </c>
    </row>
    <row r="4" spans="1:1" x14ac:dyDescent="0.3">
      <c r="A4" s="109" t="s">
        <v>391</v>
      </c>
    </row>
    <row r="5" spans="1:1" x14ac:dyDescent="0.3">
      <c r="A5" s="110" t="s">
        <v>392</v>
      </c>
    </row>
    <row r="6" spans="1:1" x14ac:dyDescent="0.3">
      <c r="A6" s="110" t="s">
        <v>393</v>
      </c>
    </row>
    <row r="7" spans="1:1" x14ac:dyDescent="0.3">
      <c r="A7" s="109" t="s">
        <v>394</v>
      </c>
    </row>
    <row r="8" spans="1:1" x14ac:dyDescent="0.3">
      <c r="A8" s="109" t="s">
        <v>395</v>
      </c>
    </row>
    <row r="9" spans="1:1" x14ac:dyDescent="0.3">
      <c r="A9" s="109"/>
    </row>
    <row r="10" spans="1:1" ht="18" x14ac:dyDescent="0.3">
      <c r="A10" s="108" t="s">
        <v>396</v>
      </c>
    </row>
    <row r="11" spans="1:1" x14ac:dyDescent="0.3">
      <c r="A11" s="111" t="s">
        <v>397</v>
      </c>
    </row>
    <row r="12" spans="1:1" ht="15.6" x14ac:dyDescent="0.3">
      <c r="A12" s="112" t="s">
        <v>398</v>
      </c>
    </row>
    <row r="13" spans="1:1" ht="15.6" x14ac:dyDescent="0.3">
      <c r="A13" s="112" t="s">
        <v>399</v>
      </c>
    </row>
    <row r="14" spans="1:1" x14ac:dyDescent="0.3">
      <c r="A14" s="113" t="s">
        <v>400</v>
      </c>
    </row>
    <row r="15" spans="1:1" ht="138.6" customHeight="1" x14ac:dyDescent="0.3">
      <c r="A15" s="113"/>
    </row>
    <row r="17" spans="1:1" ht="15.6" x14ac:dyDescent="0.3">
      <c r="A17" s="114" t="s">
        <v>401</v>
      </c>
    </row>
    <row r="18" spans="1:1" x14ac:dyDescent="0.3">
      <c r="A18" s="115" t="s">
        <v>402</v>
      </c>
    </row>
    <row r="19" spans="1:1" x14ac:dyDescent="0.3">
      <c r="A19" s="115" t="s">
        <v>403</v>
      </c>
    </row>
    <row r="20" spans="1:1" x14ac:dyDescent="0.3">
      <c r="A20" s="115" t="s">
        <v>404</v>
      </c>
    </row>
    <row r="21" spans="1:1" x14ac:dyDescent="0.3">
      <c r="A21" s="115" t="s">
        <v>405</v>
      </c>
    </row>
    <row r="22" spans="1:1" ht="15.6" x14ac:dyDescent="0.3">
      <c r="A22" s="112" t="s">
        <v>406</v>
      </c>
    </row>
    <row r="23" spans="1:1" ht="15.6" x14ac:dyDescent="0.3">
      <c r="A23" s="112" t="s">
        <v>407</v>
      </c>
    </row>
    <row r="24" spans="1:1" x14ac:dyDescent="0.3">
      <c r="A24" s="113"/>
    </row>
    <row r="25" spans="1:1" x14ac:dyDescent="0.3">
      <c r="A25" s="113"/>
    </row>
    <row r="26" spans="1:1" ht="18" x14ac:dyDescent="0.3">
      <c r="A26" s="108" t="s">
        <v>408</v>
      </c>
    </row>
    <row r="27" spans="1:1" ht="15.6" x14ac:dyDescent="0.3">
      <c r="A27" s="112" t="s">
        <v>409</v>
      </c>
    </row>
    <row r="28" spans="1:1" x14ac:dyDescent="0.3">
      <c r="A28" s="113" t="s">
        <v>410</v>
      </c>
    </row>
    <row r="29" spans="1:1" x14ac:dyDescent="0.3">
      <c r="A29" s="116" t="s">
        <v>411</v>
      </c>
    </row>
    <row r="30" spans="1:1" x14ac:dyDescent="0.3">
      <c r="A30" s="113"/>
    </row>
    <row r="32" spans="1:1" ht="241.2" customHeight="1" x14ac:dyDescent="0.3">
      <c r="A32" s="113"/>
    </row>
    <row r="33" spans="1:1" ht="15.6" x14ac:dyDescent="0.3">
      <c r="A33" s="112" t="s">
        <v>412</v>
      </c>
    </row>
    <row r="34" spans="1:1" ht="15.6" x14ac:dyDescent="0.3">
      <c r="A34" s="112" t="s">
        <v>413</v>
      </c>
    </row>
    <row r="35" spans="1:1" ht="15.6" x14ac:dyDescent="0.3">
      <c r="A35" s="112" t="s">
        <v>414</v>
      </c>
    </row>
    <row r="36" spans="1:1" x14ac:dyDescent="0.3">
      <c r="A36" s="117" t="s">
        <v>415</v>
      </c>
    </row>
    <row r="37" spans="1:1" x14ac:dyDescent="0.3">
      <c r="A37" s="117" t="s">
        <v>416</v>
      </c>
    </row>
    <row r="38" spans="1:1" ht="15.6" x14ac:dyDescent="0.3">
      <c r="A38" s="112" t="s">
        <v>417</v>
      </c>
    </row>
    <row r="39" spans="1:1" ht="15.6" x14ac:dyDescent="0.3">
      <c r="A39" s="112" t="s">
        <v>418</v>
      </c>
    </row>
    <row r="40" spans="1:1" ht="15.6" x14ac:dyDescent="0.3">
      <c r="A40" s="112" t="s">
        <v>419</v>
      </c>
    </row>
    <row r="41" spans="1:1" ht="15.6" x14ac:dyDescent="0.3">
      <c r="A41" s="112" t="s">
        <v>420</v>
      </c>
    </row>
    <row r="42" spans="1:1" ht="15.6" x14ac:dyDescent="0.3">
      <c r="A42" s="112" t="s">
        <v>421</v>
      </c>
    </row>
    <row r="43" spans="1:1" ht="15.6" x14ac:dyDescent="0.3">
      <c r="A43" s="112" t="s">
        <v>422</v>
      </c>
    </row>
    <row r="44" spans="1:1" ht="15.6" x14ac:dyDescent="0.3">
      <c r="A44" s="112" t="s">
        <v>423</v>
      </c>
    </row>
    <row r="45" spans="1:1" ht="15.6" x14ac:dyDescent="0.3">
      <c r="A45" s="107"/>
    </row>
    <row r="46" spans="1:1" ht="18" x14ac:dyDescent="0.3">
      <c r="A46" s="118"/>
    </row>
    <row r="47" spans="1:1" ht="18" x14ac:dyDescent="0.3">
      <c r="A47" s="118"/>
    </row>
    <row r="48" spans="1:1" ht="18" x14ac:dyDescent="0.3">
      <c r="A48" s="118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2257A-D153-420C-BDAE-D5BB47F3BF69}">
  <sheetPr codeName="Tabelle5"/>
  <dimension ref="A1:O110"/>
  <sheetViews>
    <sheetView topLeftCell="B1" zoomScale="60" zoomScaleNormal="60" workbookViewId="0">
      <selection activeCell="D11" sqref="D11"/>
    </sheetView>
  </sheetViews>
  <sheetFormatPr baseColWidth="10" defaultColWidth="8.77734375" defaultRowHeight="14.4" x14ac:dyDescent="0.3"/>
  <cols>
    <col min="1" max="1" width="56.77734375" bestFit="1" customWidth="1"/>
    <col min="2" max="2" width="26.6640625" customWidth="1"/>
    <col min="3" max="3" width="27.77734375" customWidth="1"/>
    <col min="4" max="4" width="19.77734375" customWidth="1"/>
    <col min="5" max="5" width="50.77734375" customWidth="1"/>
    <col min="6" max="6" width="34.109375" customWidth="1"/>
    <col min="7" max="7" width="39.33203125" customWidth="1"/>
    <col min="8" max="8" width="9.77734375" bestFit="1" customWidth="1"/>
    <col min="9" max="9" width="8.77734375" customWidth="1"/>
    <col min="13" max="13" width="9.77734375" customWidth="1"/>
    <col min="14" max="14" width="14.109375" customWidth="1"/>
    <col min="15" max="15" width="44.44140625" customWidth="1"/>
    <col min="16" max="18" width="15" customWidth="1"/>
  </cols>
  <sheetData>
    <row r="1" spans="1:15" s="17" customFormat="1" ht="61.8" customHeight="1" thickBot="1" x14ac:dyDescent="0.35">
      <c r="A1" s="16" t="s">
        <v>78</v>
      </c>
    </row>
    <row r="2" spans="1:15" s="19" customFormat="1" ht="148.19999999999999" customHeight="1" x14ac:dyDescent="0.3">
      <c r="A2" s="82"/>
    </row>
    <row r="3" spans="1:15" s="29" customFormat="1" ht="54" customHeight="1" thickBot="1" x14ac:dyDescent="0.35">
      <c r="A3" s="28" t="s">
        <v>57</v>
      </c>
      <c r="B3" s="28" t="s">
        <v>138</v>
      </c>
      <c r="C3" s="44" t="s">
        <v>68</v>
      </c>
      <c r="D3" s="28" t="s">
        <v>73</v>
      </c>
      <c r="E3" s="28" t="s">
        <v>58</v>
      </c>
      <c r="F3" s="28" t="s">
        <v>59</v>
      </c>
      <c r="G3" s="28" t="s">
        <v>60</v>
      </c>
      <c r="H3" s="28" t="s">
        <v>69</v>
      </c>
      <c r="I3" s="28" t="s">
        <v>70</v>
      </c>
      <c r="J3" s="28" t="s">
        <v>71</v>
      </c>
      <c r="K3" s="28" t="s">
        <v>72</v>
      </c>
      <c r="L3" s="28" t="s">
        <v>135</v>
      </c>
      <c r="M3" s="28" t="s">
        <v>136</v>
      </c>
      <c r="N3" s="28" t="s">
        <v>137</v>
      </c>
      <c r="O3" s="28" t="s">
        <v>248</v>
      </c>
    </row>
    <row r="4" spans="1:15" ht="36.6" customHeight="1" thickBot="1" x14ac:dyDescent="0.35">
      <c r="A4" s="26" t="s">
        <v>117</v>
      </c>
      <c r="B4" s="38" t="s">
        <v>139</v>
      </c>
      <c r="C4" s="55" t="s">
        <v>74</v>
      </c>
      <c r="D4" s="56" t="s">
        <v>77</v>
      </c>
      <c r="E4" s="57" t="s">
        <v>174</v>
      </c>
      <c r="F4" s="57"/>
      <c r="G4" s="57"/>
      <c r="H4" s="58">
        <v>3</v>
      </c>
      <c r="I4" s="59">
        <v>2</v>
      </c>
      <c r="J4" s="59">
        <v>1</v>
      </c>
      <c r="K4" s="59">
        <v>5</v>
      </c>
      <c r="L4" s="60">
        <f>IF(AND(C4="Impact Wesentlichkeit", D4="Negativ"), N(H4+I4+J4)*N(K4),
IF(AND(C4="Impact Wesentlichkeit", D4="Positiv"), N(H4+J4)*N(K4),0))</f>
        <v>30</v>
      </c>
      <c r="M4" s="61">
        <f>IF(F4&lt;&gt;"", H4*K4, 0)</f>
        <v>0</v>
      </c>
      <c r="N4" s="61">
        <f>IF(G4&lt;&gt;"", H4*K4, 0)</f>
        <v>0</v>
      </c>
      <c r="O4" s="15"/>
    </row>
    <row r="5" spans="1:15" ht="35.549999999999997" customHeight="1" thickBot="1" x14ac:dyDescent="0.35">
      <c r="A5" s="26"/>
      <c r="B5" s="39"/>
      <c r="C5" s="30" t="s">
        <v>76</v>
      </c>
      <c r="D5" s="15" t="s">
        <v>77</v>
      </c>
      <c r="E5" s="34"/>
      <c r="F5" s="34" t="s">
        <v>175</v>
      </c>
      <c r="G5" s="34"/>
      <c r="H5" s="54">
        <v>5</v>
      </c>
      <c r="I5" s="33"/>
      <c r="J5" s="33"/>
      <c r="K5" s="33">
        <v>5</v>
      </c>
      <c r="L5" s="60">
        <f t="shared" ref="L5:L68" si="0">IF(AND(C5="Impact Wesentlichkeit", D5="Negativ"), N(H5+I5+J5)*N(K5),
IF(AND(C5="Impact Wesentlichkeit", D5="Positiv"), N(H5+J5)*N(K5),0))</f>
        <v>0</v>
      </c>
      <c r="M5" s="61">
        <f t="shared" ref="M5:M68" si="1">IF(F5&lt;&gt;"", H5*K5, 0)</f>
        <v>25</v>
      </c>
      <c r="N5" s="61">
        <f t="shared" ref="N5:N68" si="2">IF(G5&lt;&gt;"", H5*K5, 0)</f>
        <v>0</v>
      </c>
      <c r="O5" s="15"/>
    </row>
    <row r="6" spans="1:15" ht="29.4" thickBot="1" x14ac:dyDescent="0.35">
      <c r="A6" s="26"/>
      <c r="B6" s="40"/>
      <c r="C6" s="62" t="s">
        <v>76</v>
      </c>
      <c r="D6" s="63" t="s">
        <v>77</v>
      </c>
      <c r="E6" s="85"/>
      <c r="F6" s="85" t="s">
        <v>176</v>
      </c>
      <c r="G6" s="85"/>
      <c r="H6" s="64"/>
      <c r="I6" s="65"/>
      <c r="J6" s="65"/>
      <c r="K6" s="65"/>
      <c r="L6" s="60">
        <f t="shared" si="0"/>
        <v>0</v>
      </c>
      <c r="M6" s="61">
        <f t="shared" si="1"/>
        <v>0</v>
      </c>
      <c r="N6" s="61">
        <f t="shared" si="2"/>
        <v>0</v>
      </c>
      <c r="O6" s="15"/>
    </row>
    <row r="7" spans="1:15" ht="29.4" thickBot="1" x14ac:dyDescent="0.35">
      <c r="A7" s="69"/>
      <c r="B7" s="35" t="s">
        <v>140</v>
      </c>
      <c r="C7" s="55" t="s">
        <v>74</v>
      </c>
      <c r="D7" s="56" t="s">
        <v>77</v>
      </c>
      <c r="E7" s="57" t="s">
        <v>177</v>
      </c>
      <c r="F7" s="57"/>
      <c r="G7" s="57"/>
      <c r="H7" s="58"/>
      <c r="I7" s="59"/>
      <c r="J7" s="59"/>
      <c r="K7" s="59"/>
      <c r="L7" s="60">
        <f t="shared" si="0"/>
        <v>0</v>
      </c>
      <c r="M7" s="61">
        <f t="shared" si="1"/>
        <v>0</v>
      </c>
      <c r="N7" s="61">
        <f t="shared" si="2"/>
        <v>0</v>
      </c>
      <c r="O7" s="15"/>
    </row>
    <row r="8" spans="1:15" ht="43.8" thickBot="1" x14ac:dyDescent="0.35">
      <c r="A8" s="69"/>
      <c r="B8" s="36"/>
      <c r="C8" s="52" t="s">
        <v>76</v>
      </c>
      <c r="D8" s="15" t="s">
        <v>77</v>
      </c>
      <c r="E8" s="34"/>
      <c r="F8" s="34" t="s">
        <v>178</v>
      </c>
      <c r="G8" s="34"/>
      <c r="H8" s="54"/>
      <c r="I8" s="33"/>
      <c r="J8" s="33"/>
      <c r="K8" s="33"/>
      <c r="L8" s="60">
        <f t="shared" si="0"/>
        <v>0</v>
      </c>
      <c r="M8" s="61">
        <f t="shared" si="1"/>
        <v>0</v>
      </c>
      <c r="N8" s="61">
        <f t="shared" si="2"/>
        <v>0</v>
      </c>
      <c r="O8" s="15"/>
    </row>
    <row r="9" spans="1:15" ht="29.4" thickBot="1" x14ac:dyDescent="0.35">
      <c r="A9" s="69"/>
      <c r="B9" s="36"/>
      <c r="C9" s="52" t="s">
        <v>76</v>
      </c>
      <c r="D9" s="15" t="s">
        <v>75</v>
      </c>
      <c r="E9" s="34"/>
      <c r="F9" s="34"/>
      <c r="G9" s="34" t="s">
        <v>179</v>
      </c>
      <c r="H9" s="54"/>
      <c r="I9" s="33"/>
      <c r="J9" s="33"/>
      <c r="K9" s="33"/>
      <c r="L9" s="60">
        <f t="shared" si="0"/>
        <v>0</v>
      </c>
      <c r="M9" s="61">
        <f t="shared" si="1"/>
        <v>0</v>
      </c>
      <c r="N9" s="61">
        <f t="shared" si="2"/>
        <v>0</v>
      </c>
      <c r="O9" s="15"/>
    </row>
    <row r="10" spans="1:15" ht="43.8" thickBot="1" x14ac:dyDescent="0.35">
      <c r="A10" s="69"/>
      <c r="B10" s="37"/>
      <c r="C10" s="62" t="s">
        <v>76</v>
      </c>
      <c r="D10" s="63" t="s">
        <v>75</v>
      </c>
      <c r="E10" s="85"/>
      <c r="F10" s="85"/>
      <c r="G10" s="85" t="s">
        <v>180</v>
      </c>
      <c r="H10" s="64"/>
      <c r="I10" s="65"/>
      <c r="J10" s="65"/>
      <c r="K10" s="65"/>
      <c r="L10" s="60">
        <f t="shared" si="0"/>
        <v>0</v>
      </c>
      <c r="M10" s="61">
        <f t="shared" si="1"/>
        <v>0</v>
      </c>
      <c r="N10" s="61">
        <f t="shared" si="2"/>
        <v>0</v>
      </c>
      <c r="O10" s="15"/>
    </row>
    <row r="11" spans="1:15" ht="72.599999999999994" thickBot="1" x14ac:dyDescent="0.35">
      <c r="A11" s="70"/>
      <c r="B11" s="38" t="s">
        <v>141</v>
      </c>
      <c r="C11" s="55" t="s">
        <v>74</v>
      </c>
      <c r="D11" s="56" t="s">
        <v>77</v>
      </c>
      <c r="E11" s="57" t="s">
        <v>181</v>
      </c>
      <c r="F11" s="57"/>
      <c r="G11" s="57"/>
      <c r="H11" s="58"/>
      <c r="I11" s="59"/>
      <c r="J11" s="59"/>
      <c r="K11" s="59"/>
      <c r="L11" s="60">
        <f t="shared" si="0"/>
        <v>0</v>
      </c>
      <c r="M11" s="61">
        <f t="shared" si="1"/>
        <v>0</v>
      </c>
      <c r="N11" s="61">
        <f t="shared" si="2"/>
        <v>0</v>
      </c>
      <c r="O11" s="15"/>
    </row>
    <row r="12" spans="1:15" ht="29.4" thickBot="1" x14ac:dyDescent="0.35">
      <c r="A12" s="71"/>
      <c r="B12" s="40"/>
      <c r="C12" s="62" t="s">
        <v>76</v>
      </c>
      <c r="D12" s="63" t="s">
        <v>77</v>
      </c>
      <c r="E12" s="85"/>
      <c r="F12" s="85" t="s">
        <v>182</v>
      </c>
      <c r="G12" s="85"/>
      <c r="H12" s="64"/>
      <c r="I12" s="65"/>
      <c r="J12" s="65"/>
      <c r="K12" s="65"/>
      <c r="L12" s="60">
        <f t="shared" si="0"/>
        <v>0</v>
      </c>
      <c r="M12" s="61">
        <f t="shared" si="1"/>
        <v>0</v>
      </c>
      <c r="N12" s="61">
        <f t="shared" si="2"/>
        <v>0</v>
      </c>
      <c r="O12" s="15"/>
    </row>
    <row r="13" spans="1:15" ht="29.4" thickBot="1" x14ac:dyDescent="0.35">
      <c r="A13" s="71"/>
      <c r="B13" s="41" t="s">
        <v>142</v>
      </c>
      <c r="C13" s="31" t="s">
        <v>74</v>
      </c>
      <c r="D13" s="66" t="s">
        <v>77</v>
      </c>
      <c r="E13" s="86" t="s">
        <v>183</v>
      </c>
      <c r="F13" s="86"/>
      <c r="G13" s="86"/>
      <c r="H13" s="24"/>
      <c r="I13" s="20"/>
      <c r="J13" s="20"/>
      <c r="K13" s="20"/>
      <c r="L13" s="60">
        <f t="shared" si="0"/>
        <v>0</v>
      </c>
      <c r="M13" s="61">
        <f t="shared" si="1"/>
        <v>0</v>
      </c>
      <c r="N13" s="61">
        <f t="shared" si="2"/>
        <v>0</v>
      </c>
      <c r="O13" s="15"/>
    </row>
    <row r="14" spans="1:15" ht="43.8" thickBot="1" x14ac:dyDescent="0.35">
      <c r="A14" s="70"/>
      <c r="B14" s="43"/>
      <c r="C14" s="62" t="s">
        <v>76</v>
      </c>
      <c r="D14" s="63" t="s">
        <v>77</v>
      </c>
      <c r="E14" s="85"/>
      <c r="F14" s="85" t="s">
        <v>184</v>
      </c>
      <c r="G14" s="85"/>
      <c r="H14" s="64"/>
      <c r="I14" s="65"/>
      <c r="J14" s="65"/>
      <c r="K14" s="65"/>
      <c r="L14" s="60">
        <f t="shared" si="0"/>
        <v>0</v>
      </c>
      <c r="M14" s="61">
        <f t="shared" si="1"/>
        <v>0</v>
      </c>
      <c r="N14" s="61">
        <f t="shared" si="2"/>
        <v>0</v>
      </c>
      <c r="O14" s="15"/>
    </row>
    <row r="15" spans="1:15" ht="29.4" thickBot="1" x14ac:dyDescent="0.35">
      <c r="A15" s="72" t="s">
        <v>118</v>
      </c>
      <c r="B15" s="38" t="s">
        <v>143</v>
      </c>
      <c r="C15" s="31" t="s">
        <v>74</v>
      </c>
      <c r="D15" s="66" t="s">
        <v>77</v>
      </c>
      <c r="E15" s="86" t="s">
        <v>185</v>
      </c>
      <c r="F15" s="86"/>
      <c r="G15" s="86"/>
      <c r="H15" s="24"/>
      <c r="I15" s="20"/>
      <c r="J15" s="20"/>
      <c r="K15" s="20"/>
      <c r="L15" s="60">
        <f t="shared" si="0"/>
        <v>0</v>
      </c>
      <c r="M15" s="61">
        <f t="shared" si="1"/>
        <v>0</v>
      </c>
      <c r="N15" s="61">
        <f t="shared" si="2"/>
        <v>0</v>
      </c>
      <c r="O15" s="15"/>
    </row>
    <row r="16" spans="1:15" ht="58.2" thickBot="1" x14ac:dyDescent="0.35">
      <c r="A16" s="73"/>
      <c r="B16" s="39"/>
      <c r="C16" s="52" t="s">
        <v>76</v>
      </c>
      <c r="D16" s="15" t="s">
        <v>77</v>
      </c>
      <c r="E16" s="34"/>
      <c r="F16" s="34" t="s">
        <v>186</v>
      </c>
      <c r="G16" s="34"/>
      <c r="H16" s="54"/>
      <c r="I16" s="33"/>
      <c r="J16" s="33"/>
      <c r="K16" s="33"/>
      <c r="L16" s="60">
        <f t="shared" si="0"/>
        <v>0</v>
      </c>
      <c r="M16" s="61">
        <f t="shared" si="1"/>
        <v>0</v>
      </c>
      <c r="N16" s="61">
        <f t="shared" si="2"/>
        <v>0</v>
      </c>
      <c r="O16" s="15"/>
    </row>
    <row r="17" spans="1:15" ht="15" thickBot="1" x14ac:dyDescent="0.35">
      <c r="A17" s="73"/>
      <c r="B17" s="40"/>
      <c r="C17" s="32" t="s">
        <v>76</v>
      </c>
      <c r="D17" s="67" t="s">
        <v>75</v>
      </c>
      <c r="E17" s="87"/>
      <c r="F17" s="87"/>
      <c r="G17" s="87" t="s">
        <v>187</v>
      </c>
      <c r="H17" s="68"/>
      <c r="I17" s="21"/>
      <c r="J17" s="21"/>
      <c r="K17" s="21"/>
      <c r="L17" s="60">
        <f t="shared" si="0"/>
        <v>0</v>
      </c>
      <c r="M17" s="61">
        <f t="shared" si="1"/>
        <v>0</v>
      </c>
      <c r="N17" s="61">
        <f t="shared" si="2"/>
        <v>0</v>
      </c>
      <c r="O17" s="15"/>
    </row>
    <row r="18" spans="1:15" ht="29.4" thickBot="1" x14ac:dyDescent="0.35">
      <c r="A18" s="73"/>
      <c r="B18" s="41" t="s">
        <v>144</v>
      </c>
      <c r="C18" s="55" t="s">
        <v>74</v>
      </c>
      <c r="D18" s="56" t="s">
        <v>77</v>
      </c>
      <c r="E18" s="57" t="s">
        <v>188</v>
      </c>
      <c r="F18" s="57"/>
      <c r="G18" s="57"/>
      <c r="H18" s="58"/>
      <c r="I18" s="59"/>
      <c r="J18" s="59"/>
      <c r="K18" s="59"/>
      <c r="L18" s="60">
        <f t="shared" si="0"/>
        <v>0</v>
      </c>
      <c r="M18" s="61">
        <f t="shared" si="1"/>
        <v>0</v>
      </c>
      <c r="N18" s="61">
        <f t="shared" si="2"/>
        <v>0</v>
      </c>
      <c r="O18" s="15"/>
    </row>
    <row r="19" spans="1:15" ht="115.8" thickBot="1" x14ac:dyDescent="0.35">
      <c r="A19" s="74"/>
      <c r="B19" s="45"/>
      <c r="C19" s="30" t="s">
        <v>76</v>
      </c>
      <c r="D19" s="53" t="s">
        <v>77</v>
      </c>
      <c r="E19" s="88"/>
      <c r="F19" s="88" t="s">
        <v>189</v>
      </c>
      <c r="G19" s="88"/>
      <c r="H19" s="25"/>
      <c r="L19" s="60">
        <f t="shared" si="0"/>
        <v>0</v>
      </c>
      <c r="M19" s="61">
        <f t="shared" si="1"/>
        <v>0</v>
      </c>
      <c r="N19" s="61">
        <f t="shared" si="2"/>
        <v>0</v>
      </c>
      <c r="O19" s="15"/>
    </row>
    <row r="20" spans="1:15" ht="130.19999999999999" thickBot="1" x14ac:dyDescent="0.35">
      <c r="A20" s="73"/>
      <c r="B20" s="46"/>
      <c r="C20" s="62" t="s">
        <v>76</v>
      </c>
      <c r="D20" s="63" t="s">
        <v>75</v>
      </c>
      <c r="E20" s="85"/>
      <c r="F20" s="85"/>
      <c r="G20" s="85" t="s">
        <v>190</v>
      </c>
      <c r="H20" s="64"/>
      <c r="I20" s="65"/>
      <c r="J20" s="65"/>
      <c r="K20" s="65"/>
      <c r="L20" s="60">
        <f t="shared" si="0"/>
        <v>0</v>
      </c>
      <c r="M20" s="61">
        <f t="shared" si="1"/>
        <v>0</v>
      </c>
      <c r="N20" s="61">
        <f t="shared" si="2"/>
        <v>0</v>
      </c>
      <c r="O20" s="15"/>
    </row>
    <row r="21" spans="1:15" ht="43.8" thickBot="1" x14ac:dyDescent="0.35">
      <c r="A21" s="26" t="s">
        <v>119</v>
      </c>
      <c r="B21" s="38" t="s">
        <v>145</v>
      </c>
      <c r="C21" s="31" t="s">
        <v>74</v>
      </c>
      <c r="D21" s="66" t="s">
        <v>77</v>
      </c>
      <c r="E21" s="86" t="s">
        <v>191</v>
      </c>
      <c r="F21" s="86"/>
      <c r="G21" s="86"/>
      <c r="H21" s="24"/>
      <c r="I21" s="20"/>
      <c r="J21" s="20"/>
      <c r="K21" s="20"/>
      <c r="L21" s="60">
        <f t="shared" si="0"/>
        <v>0</v>
      </c>
      <c r="M21" s="61">
        <f t="shared" si="1"/>
        <v>0</v>
      </c>
      <c r="N21" s="61">
        <f t="shared" si="2"/>
        <v>0</v>
      </c>
      <c r="O21" s="15"/>
    </row>
    <row r="22" spans="1:15" ht="43.8" thickBot="1" x14ac:dyDescent="0.35">
      <c r="A22" s="71"/>
      <c r="B22" s="39"/>
      <c r="C22" s="52" t="s">
        <v>76</v>
      </c>
      <c r="D22" s="15" t="s">
        <v>77</v>
      </c>
      <c r="E22" s="34"/>
      <c r="F22" s="34" t="s">
        <v>192</v>
      </c>
      <c r="G22" s="34"/>
      <c r="H22" s="54"/>
      <c r="I22" s="33"/>
      <c r="J22" s="33"/>
      <c r="K22" s="33"/>
      <c r="L22" s="60">
        <f t="shared" si="0"/>
        <v>0</v>
      </c>
      <c r="M22" s="61">
        <f t="shared" si="1"/>
        <v>0</v>
      </c>
      <c r="N22" s="61">
        <f t="shared" si="2"/>
        <v>0</v>
      </c>
      <c r="O22" s="15"/>
    </row>
    <row r="23" spans="1:15" ht="29.4" thickBot="1" x14ac:dyDescent="0.35">
      <c r="A23" s="71"/>
      <c r="B23" s="47"/>
      <c r="C23" s="32" t="s">
        <v>76</v>
      </c>
      <c r="D23" s="67" t="s">
        <v>75</v>
      </c>
      <c r="E23" s="87"/>
      <c r="F23" s="87"/>
      <c r="G23" s="87" t="s">
        <v>193</v>
      </c>
      <c r="H23" s="68"/>
      <c r="I23" s="21"/>
      <c r="J23" s="21"/>
      <c r="K23" s="21"/>
      <c r="L23" s="60">
        <f t="shared" si="0"/>
        <v>0</v>
      </c>
      <c r="M23" s="61">
        <f t="shared" si="1"/>
        <v>0</v>
      </c>
      <c r="N23" s="61">
        <f t="shared" si="2"/>
        <v>0</v>
      </c>
      <c r="O23" s="15"/>
    </row>
    <row r="24" spans="1:15" ht="29.4" thickBot="1" x14ac:dyDescent="0.35">
      <c r="A24" s="71"/>
      <c r="B24" s="41" t="s">
        <v>146</v>
      </c>
      <c r="C24" s="55" t="s">
        <v>74</v>
      </c>
      <c r="D24" s="56" t="s">
        <v>77</v>
      </c>
      <c r="E24" s="57" t="s">
        <v>194</v>
      </c>
      <c r="F24" s="57"/>
      <c r="G24" s="57"/>
      <c r="H24" s="58"/>
      <c r="I24" s="59"/>
      <c r="J24" s="59"/>
      <c r="K24" s="59"/>
      <c r="L24" s="60">
        <f t="shared" si="0"/>
        <v>0</v>
      </c>
      <c r="M24" s="61">
        <f t="shared" si="1"/>
        <v>0</v>
      </c>
      <c r="N24" s="61">
        <f t="shared" si="2"/>
        <v>0</v>
      </c>
      <c r="O24" s="15"/>
    </row>
    <row r="25" spans="1:15" ht="43.8" thickBot="1" x14ac:dyDescent="0.35">
      <c r="A25" s="70"/>
      <c r="B25" s="42"/>
      <c r="C25" s="30" t="s">
        <v>76</v>
      </c>
      <c r="D25" s="53" t="s">
        <v>77</v>
      </c>
      <c r="E25" s="88"/>
      <c r="F25" s="88" t="s">
        <v>195</v>
      </c>
      <c r="G25" s="88"/>
      <c r="H25" s="25"/>
      <c r="L25" s="60">
        <f t="shared" si="0"/>
        <v>0</v>
      </c>
      <c r="M25" s="61">
        <f t="shared" si="1"/>
        <v>0</v>
      </c>
      <c r="N25" s="61">
        <f t="shared" si="2"/>
        <v>0</v>
      </c>
      <c r="O25" s="15"/>
    </row>
    <row r="26" spans="1:15" ht="58.2" thickBot="1" x14ac:dyDescent="0.35">
      <c r="A26" s="70"/>
      <c r="B26" s="43"/>
      <c r="C26" s="62" t="s">
        <v>76</v>
      </c>
      <c r="D26" s="63" t="s">
        <v>75</v>
      </c>
      <c r="E26" s="85"/>
      <c r="F26" s="85"/>
      <c r="G26" s="85" t="s">
        <v>196</v>
      </c>
      <c r="H26" s="64"/>
      <c r="I26" s="65"/>
      <c r="J26" s="65"/>
      <c r="K26" s="65"/>
      <c r="L26" s="60">
        <f t="shared" si="0"/>
        <v>0</v>
      </c>
      <c r="M26" s="61">
        <f t="shared" si="1"/>
        <v>0</v>
      </c>
      <c r="N26" s="61">
        <f t="shared" si="2"/>
        <v>0</v>
      </c>
      <c r="O26" s="15"/>
    </row>
    <row r="27" spans="1:15" ht="43.8" thickBot="1" x14ac:dyDescent="0.35">
      <c r="A27" s="75" t="s">
        <v>120</v>
      </c>
      <c r="B27" s="38" t="s">
        <v>147</v>
      </c>
      <c r="C27" s="31" t="s">
        <v>74</v>
      </c>
      <c r="D27" s="66" t="s">
        <v>77</v>
      </c>
      <c r="E27" s="86" t="s">
        <v>87</v>
      </c>
      <c r="F27" s="86"/>
      <c r="G27" s="86"/>
      <c r="H27" s="24"/>
      <c r="I27" s="20"/>
      <c r="J27" s="20"/>
      <c r="K27" s="20"/>
      <c r="L27" s="60">
        <f t="shared" si="0"/>
        <v>0</v>
      </c>
      <c r="M27" s="61">
        <f t="shared" si="1"/>
        <v>0</v>
      </c>
      <c r="N27" s="61">
        <f t="shared" si="2"/>
        <v>0</v>
      </c>
      <c r="O27" s="15"/>
    </row>
    <row r="28" spans="1:15" ht="43.8" thickBot="1" x14ac:dyDescent="0.35">
      <c r="A28" s="76"/>
      <c r="B28" s="48"/>
      <c r="C28" s="52" t="s">
        <v>76</v>
      </c>
      <c r="D28" s="15" t="s">
        <v>77</v>
      </c>
      <c r="E28" s="34"/>
      <c r="F28" s="34" t="s">
        <v>85</v>
      </c>
      <c r="G28" s="34"/>
      <c r="H28" s="54"/>
      <c r="I28" s="33"/>
      <c r="J28" s="33"/>
      <c r="K28" s="33"/>
      <c r="L28" s="60">
        <f t="shared" si="0"/>
        <v>0</v>
      </c>
      <c r="M28" s="61">
        <f t="shared" si="1"/>
        <v>0</v>
      </c>
      <c r="N28" s="61">
        <f t="shared" si="2"/>
        <v>0</v>
      </c>
      <c r="O28" s="15"/>
    </row>
    <row r="29" spans="1:15" ht="15" thickBot="1" x14ac:dyDescent="0.35">
      <c r="A29" s="73"/>
      <c r="B29" s="47"/>
      <c r="C29" s="32" t="s">
        <v>76</v>
      </c>
      <c r="D29" s="67" t="s">
        <v>75</v>
      </c>
      <c r="E29" s="87"/>
      <c r="F29" s="87"/>
      <c r="G29" s="87" t="s">
        <v>197</v>
      </c>
      <c r="H29" s="68"/>
      <c r="I29" s="21"/>
      <c r="J29" s="21"/>
      <c r="K29" s="21"/>
      <c r="L29" s="60">
        <f t="shared" si="0"/>
        <v>0</v>
      </c>
      <c r="M29" s="61">
        <f t="shared" si="1"/>
        <v>0</v>
      </c>
      <c r="N29" s="61">
        <f t="shared" si="2"/>
        <v>0</v>
      </c>
      <c r="O29" s="15"/>
    </row>
    <row r="30" spans="1:15" ht="29.4" thickBot="1" x14ac:dyDescent="0.35">
      <c r="A30" s="73"/>
      <c r="B30" s="41" t="s">
        <v>148</v>
      </c>
      <c r="C30" s="55" t="s">
        <v>74</v>
      </c>
      <c r="D30" s="56" t="s">
        <v>77</v>
      </c>
      <c r="E30" s="57" t="s">
        <v>198</v>
      </c>
      <c r="F30" s="57"/>
      <c r="G30" s="57"/>
      <c r="H30" s="58"/>
      <c r="I30" s="59"/>
      <c r="J30" s="59"/>
      <c r="K30" s="59"/>
      <c r="L30" s="60">
        <f t="shared" si="0"/>
        <v>0</v>
      </c>
      <c r="M30" s="61">
        <f t="shared" si="1"/>
        <v>0</v>
      </c>
      <c r="N30" s="61">
        <f t="shared" si="2"/>
        <v>0</v>
      </c>
      <c r="O30" s="15"/>
    </row>
    <row r="31" spans="1:15" ht="39.6" thickBot="1" x14ac:dyDescent="0.35">
      <c r="A31" s="74"/>
      <c r="B31" s="46"/>
      <c r="C31" s="32" t="s">
        <v>76</v>
      </c>
      <c r="D31" s="67" t="s">
        <v>77</v>
      </c>
      <c r="E31" s="87"/>
      <c r="F31" s="87" t="s">
        <v>86</v>
      </c>
      <c r="G31" s="87"/>
      <c r="H31" s="68"/>
      <c r="I31" s="21"/>
      <c r="J31" s="21"/>
      <c r="K31" s="21"/>
      <c r="L31" s="60">
        <f t="shared" si="0"/>
        <v>0</v>
      </c>
      <c r="M31" s="61">
        <f t="shared" si="1"/>
        <v>0</v>
      </c>
      <c r="N31" s="61">
        <f t="shared" si="2"/>
        <v>0</v>
      </c>
      <c r="O31" s="15"/>
    </row>
    <row r="32" spans="1:15" ht="43.8" thickBot="1" x14ac:dyDescent="0.35">
      <c r="A32" s="73"/>
      <c r="B32" s="38" t="s">
        <v>149</v>
      </c>
      <c r="C32" s="55" t="s">
        <v>74</v>
      </c>
      <c r="D32" s="56" t="s">
        <v>75</v>
      </c>
      <c r="E32" s="57" t="s">
        <v>199</v>
      </c>
      <c r="F32" s="57"/>
      <c r="G32" s="57"/>
      <c r="H32" s="58"/>
      <c r="I32" s="59"/>
      <c r="J32" s="59"/>
      <c r="K32" s="59"/>
      <c r="L32" s="60">
        <f t="shared" si="0"/>
        <v>0</v>
      </c>
      <c r="M32" s="61">
        <f t="shared" si="1"/>
        <v>0</v>
      </c>
      <c r="N32" s="61">
        <f t="shared" si="2"/>
        <v>0</v>
      </c>
      <c r="O32" s="15"/>
    </row>
    <row r="33" spans="1:15" ht="43.8" thickBot="1" x14ac:dyDescent="0.35">
      <c r="A33" s="73"/>
      <c r="B33" s="40"/>
      <c r="C33" s="32" t="s">
        <v>76</v>
      </c>
      <c r="D33" s="67" t="s">
        <v>75</v>
      </c>
      <c r="E33" s="87"/>
      <c r="F33" s="87"/>
      <c r="G33" s="87" t="s">
        <v>200</v>
      </c>
      <c r="H33" s="68"/>
      <c r="I33" s="21"/>
      <c r="J33" s="21"/>
      <c r="K33" s="21"/>
      <c r="L33" s="60">
        <f t="shared" si="0"/>
        <v>0</v>
      </c>
      <c r="M33" s="61">
        <f t="shared" si="1"/>
        <v>0</v>
      </c>
      <c r="N33" s="61">
        <f t="shared" si="2"/>
        <v>0</v>
      </c>
      <c r="O33" s="15"/>
    </row>
    <row r="34" spans="1:15" ht="43.8" thickBot="1" x14ac:dyDescent="0.35">
      <c r="A34" s="27" t="s">
        <v>121</v>
      </c>
      <c r="B34" s="41" t="s">
        <v>150</v>
      </c>
      <c r="C34" s="55" t="s">
        <v>74</v>
      </c>
      <c r="D34" s="56" t="s">
        <v>77</v>
      </c>
      <c r="E34" s="57" t="s">
        <v>89</v>
      </c>
      <c r="F34" s="57"/>
      <c r="G34" s="57"/>
      <c r="H34" s="58"/>
      <c r="I34" s="59"/>
      <c r="J34" s="59"/>
      <c r="K34" s="59"/>
      <c r="L34" s="60">
        <f t="shared" si="0"/>
        <v>0</v>
      </c>
      <c r="M34" s="61">
        <f t="shared" si="1"/>
        <v>0</v>
      </c>
      <c r="N34" s="61">
        <f t="shared" si="2"/>
        <v>0</v>
      </c>
      <c r="O34" s="15"/>
    </row>
    <row r="35" spans="1:15" ht="29.4" thickBot="1" x14ac:dyDescent="0.35">
      <c r="A35" s="27"/>
      <c r="B35" s="42"/>
      <c r="C35" s="30" t="s">
        <v>76</v>
      </c>
      <c r="D35" s="53" t="s">
        <v>77</v>
      </c>
      <c r="E35" s="88"/>
      <c r="F35" s="88" t="s">
        <v>201</v>
      </c>
      <c r="G35" s="88"/>
      <c r="H35" s="25"/>
      <c r="L35" s="60">
        <f t="shared" si="0"/>
        <v>0</v>
      </c>
      <c r="M35" s="61">
        <f t="shared" si="1"/>
        <v>0</v>
      </c>
      <c r="N35" s="61">
        <f t="shared" si="2"/>
        <v>0</v>
      </c>
      <c r="O35" s="15"/>
    </row>
    <row r="36" spans="1:15" ht="58.2" thickBot="1" x14ac:dyDescent="0.35">
      <c r="A36" s="71"/>
      <c r="B36" s="42"/>
      <c r="C36" s="52" t="s">
        <v>76</v>
      </c>
      <c r="D36" s="15" t="s">
        <v>77</v>
      </c>
      <c r="E36" s="34"/>
      <c r="F36" s="34" t="s">
        <v>88</v>
      </c>
      <c r="G36" s="34"/>
      <c r="H36" s="54"/>
      <c r="I36" s="33"/>
      <c r="J36" s="33"/>
      <c r="K36" s="33"/>
      <c r="L36" s="60">
        <f t="shared" si="0"/>
        <v>0</v>
      </c>
      <c r="M36" s="61">
        <f t="shared" si="1"/>
        <v>0</v>
      </c>
      <c r="N36" s="61">
        <f t="shared" si="2"/>
        <v>0</v>
      </c>
      <c r="O36" s="15"/>
    </row>
    <row r="37" spans="1:15" ht="29.4" thickBot="1" x14ac:dyDescent="0.35">
      <c r="A37" s="71"/>
      <c r="B37" s="43"/>
      <c r="C37" s="32" t="s">
        <v>76</v>
      </c>
      <c r="D37" s="67" t="s">
        <v>75</v>
      </c>
      <c r="E37" s="87"/>
      <c r="F37" s="87"/>
      <c r="G37" s="87" t="s">
        <v>202</v>
      </c>
      <c r="H37" s="68"/>
      <c r="I37" s="21"/>
      <c r="J37" s="21"/>
      <c r="K37" s="21"/>
      <c r="L37" s="60">
        <f t="shared" si="0"/>
        <v>0</v>
      </c>
      <c r="M37" s="61">
        <f t="shared" si="1"/>
        <v>0</v>
      </c>
      <c r="N37" s="61">
        <f t="shared" si="2"/>
        <v>0</v>
      </c>
      <c r="O37" s="15"/>
    </row>
    <row r="38" spans="1:15" ht="39.6" thickBot="1" x14ac:dyDescent="0.35">
      <c r="A38" s="70"/>
      <c r="B38" s="38" t="s">
        <v>151</v>
      </c>
      <c r="C38" s="55" t="s">
        <v>74</v>
      </c>
      <c r="D38" s="56" t="s">
        <v>77</v>
      </c>
      <c r="E38" s="57" t="s">
        <v>90</v>
      </c>
      <c r="F38" s="57"/>
      <c r="G38" s="57"/>
      <c r="H38" s="58"/>
      <c r="I38" s="59"/>
      <c r="J38" s="59"/>
      <c r="K38" s="59"/>
      <c r="L38" s="60">
        <f t="shared" si="0"/>
        <v>0</v>
      </c>
      <c r="M38" s="61">
        <f t="shared" si="1"/>
        <v>0</v>
      </c>
      <c r="N38" s="61">
        <f t="shared" si="2"/>
        <v>0</v>
      </c>
      <c r="O38" s="15"/>
    </row>
    <row r="39" spans="1:15" ht="43.8" thickBot="1" x14ac:dyDescent="0.35">
      <c r="A39" s="77"/>
      <c r="B39" s="40"/>
      <c r="C39" s="32" t="s">
        <v>76</v>
      </c>
      <c r="D39" s="67" t="s">
        <v>77</v>
      </c>
      <c r="E39" s="87"/>
      <c r="F39" s="87" t="s">
        <v>203</v>
      </c>
      <c r="G39" s="87"/>
      <c r="H39" s="68"/>
      <c r="I39" s="21"/>
      <c r="J39" s="21"/>
      <c r="K39" s="21"/>
      <c r="L39" s="60">
        <f t="shared" si="0"/>
        <v>0</v>
      </c>
      <c r="M39" s="61">
        <f t="shared" si="1"/>
        <v>0</v>
      </c>
      <c r="N39" s="61">
        <f t="shared" si="2"/>
        <v>0</v>
      </c>
      <c r="O39" s="15"/>
    </row>
    <row r="40" spans="1:15" ht="39.6" thickBot="1" x14ac:dyDescent="0.35">
      <c r="A40" s="77"/>
      <c r="B40" s="41" t="s">
        <v>152</v>
      </c>
      <c r="C40" s="55" t="s">
        <v>74</v>
      </c>
      <c r="D40" s="56" t="s">
        <v>77</v>
      </c>
      <c r="E40" s="57" t="s">
        <v>204</v>
      </c>
      <c r="F40" s="57"/>
      <c r="G40" s="57"/>
      <c r="H40" s="58"/>
      <c r="I40" s="59"/>
      <c r="J40" s="59"/>
      <c r="K40" s="59"/>
      <c r="L40" s="60">
        <f t="shared" si="0"/>
        <v>0</v>
      </c>
      <c r="M40" s="61">
        <f t="shared" si="1"/>
        <v>0</v>
      </c>
      <c r="N40" s="61">
        <f t="shared" si="2"/>
        <v>0</v>
      </c>
      <c r="O40" s="15"/>
    </row>
    <row r="41" spans="1:15" ht="15" thickBot="1" x14ac:dyDescent="0.35">
      <c r="A41" s="71"/>
      <c r="B41" s="43"/>
      <c r="C41" s="32" t="s">
        <v>76</v>
      </c>
      <c r="D41" s="67" t="s">
        <v>77</v>
      </c>
      <c r="E41" s="87"/>
      <c r="F41" s="87" t="s">
        <v>205</v>
      </c>
      <c r="G41" s="87"/>
      <c r="H41" s="68"/>
      <c r="I41" s="21"/>
      <c r="J41" s="21"/>
      <c r="K41" s="21"/>
      <c r="L41" s="60">
        <f t="shared" si="0"/>
        <v>0</v>
      </c>
      <c r="M41" s="61">
        <f t="shared" si="1"/>
        <v>0</v>
      </c>
      <c r="N41" s="61">
        <f t="shared" si="2"/>
        <v>0</v>
      </c>
      <c r="O41" s="15"/>
    </row>
    <row r="42" spans="1:15" ht="58.2" thickBot="1" x14ac:dyDescent="0.35">
      <c r="A42" s="75" t="s">
        <v>122</v>
      </c>
      <c r="B42" s="38" t="s">
        <v>153</v>
      </c>
      <c r="C42" s="55" t="s">
        <v>74</v>
      </c>
      <c r="D42" s="56" t="s">
        <v>75</v>
      </c>
      <c r="E42" s="57" t="s">
        <v>206</v>
      </c>
      <c r="F42" s="57"/>
      <c r="G42" s="57"/>
      <c r="H42" s="58"/>
      <c r="I42" s="59"/>
      <c r="J42" s="59"/>
      <c r="K42" s="59"/>
      <c r="L42" s="60">
        <f t="shared" si="0"/>
        <v>0</v>
      </c>
      <c r="M42" s="61">
        <f t="shared" si="1"/>
        <v>0</v>
      </c>
      <c r="N42" s="61">
        <f t="shared" si="2"/>
        <v>0</v>
      </c>
      <c r="O42" s="15"/>
    </row>
    <row r="43" spans="1:15" ht="39.6" thickBot="1" x14ac:dyDescent="0.35">
      <c r="A43" s="78"/>
      <c r="B43" s="39"/>
      <c r="C43" s="30" t="s">
        <v>74</v>
      </c>
      <c r="D43" s="53" t="s">
        <v>75</v>
      </c>
      <c r="E43" s="88" t="s">
        <v>94</v>
      </c>
      <c r="F43" s="88"/>
      <c r="G43" s="88"/>
      <c r="H43" s="25"/>
      <c r="L43" s="60">
        <f t="shared" si="0"/>
        <v>0</v>
      </c>
      <c r="M43" s="61">
        <f t="shared" si="1"/>
        <v>0</v>
      </c>
      <c r="N43" s="61">
        <f t="shared" si="2"/>
        <v>0</v>
      </c>
      <c r="O43" s="15"/>
    </row>
    <row r="44" spans="1:15" ht="43.8" thickBot="1" x14ac:dyDescent="0.35">
      <c r="A44" s="73"/>
      <c r="B44" s="39"/>
      <c r="C44" s="52" t="s">
        <v>76</v>
      </c>
      <c r="D44" s="15" t="s">
        <v>77</v>
      </c>
      <c r="E44" s="34"/>
      <c r="F44" s="34" t="s">
        <v>93</v>
      </c>
      <c r="G44" s="34"/>
      <c r="H44" s="54"/>
      <c r="I44" s="33"/>
      <c r="J44" s="33"/>
      <c r="K44" s="33"/>
      <c r="L44" s="60">
        <f t="shared" si="0"/>
        <v>0</v>
      </c>
      <c r="M44" s="61">
        <f t="shared" si="1"/>
        <v>0</v>
      </c>
      <c r="N44" s="61">
        <f t="shared" si="2"/>
        <v>0</v>
      </c>
      <c r="O44" s="15"/>
    </row>
    <row r="45" spans="1:15" ht="29.4" thickBot="1" x14ac:dyDescent="0.35">
      <c r="A45" s="73"/>
      <c r="B45" s="39"/>
      <c r="C45" s="30" t="s">
        <v>76</v>
      </c>
      <c r="D45" s="53" t="s">
        <v>77</v>
      </c>
      <c r="E45" s="88"/>
      <c r="F45" s="88" t="s">
        <v>92</v>
      </c>
      <c r="G45" s="88"/>
      <c r="H45" s="25"/>
      <c r="L45" s="60">
        <f t="shared" si="0"/>
        <v>0</v>
      </c>
      <c r="M45" s="61">
        <f t="shared" si="1"/>
        <v>0</v>
      </c>
      <c r="N45" s="61">
        <f t="shared" si="2"/>
        <v>0</v>
      </c>
      <c r="O45" s="15"/>
    </row>
    <row r="46" spans="1:15" ht="39.6" thickBot="1" x14ac:dyDescent="0.35">
      <c r="A46" s="78"/>
      <c r="B46" s="39"/>
      <c r="C46" s="52" t="s">
        <v>76</v>
      </c>
      <c r="D46" s="15" t="s">
        <v>75</v>
      </c>
      <c r="E46" s="34"/>
      <c r="F46" s="34"/>
      <c r="G46" s="34" t="s">
        <v>207</v>
      </c>
      <c r="H46" s="54"/>
      <c r="I46" s="33"/>
      <c r="J46" s="33"/>
      <c r="K46" s="33"/>
      <c r="L46" s="60">
        <f t="shared" si="0"/>
        <v>0</v>
      </c>
      <c r="M46" s="61">
        <f t="shared" si="1"/>
        <v>0</v>
      </c>
      <c r="N46" s="61">
        <f t="shared" si="2"/>
        <v>0</v>
      </c>
      <c r="O46" s="15"/>
    </row>
    <row r="47" spans="1:15" ht="43.8" thickBot="1" x14ac:dyDescent="0.35">
      <c r="A47" s="73"/>
      <c r="B47" s="40"/>
      <c r="C47" s="32" t="s">
        <v>76</v>
      </c>
      <c r="D47" s="67" t="s">
        <v>75</v>
      </c>
      <c r="E47" s="87"/>
      <c r="F47" s="87"/>
      <c r="G47" s="87" t="s">
        <v>91</v>
      </c>
      <c r="H47" s="68"/>
      <c r="I47" s="21"/>
      <c r="J47" s="21"/>
      <c r="K47" s="21"/>
      <c r="L47" s="60">
        <f t="shared" si="0"/>
        <v>0</v>
      </c>
      <c r="M47" s="61">
        <f t="shared" si="1"/>
        <v>0</v>
      </c>
      <c r="N47" s="61">
        <f t="shared" si="2"/>
        <v>0</v>
      </c>
      <c r="O47" s="15"/>
    </row>
    <row r="48" spans="1:15" ht="43.8" thickBot="1" x14ac:dyDescent="0.35">
      <c r="A48" s="27" t="s">
        <v>123</v>
      </c>
      <c r="B48" s="41" t="s">
        <v>154</v>
      </c>
      <c r="C48" s="55" t="s">
        <v>74</v>
      </c>
      <c r="D48" s="56" t="s">
        <v>77</v>
      </c>
      <c r="E48" s="57" t="s">
        <v>208</v>
      </c>
      <c r="F48" s="57"/>
      <c r="G48" s="57"/>
      <c r="H48" s="58"/>
      <c r="I48" s="59"/>
      <c r="J48" s="59"/>
      <c r="K48" s="59"/>
      <c r="L48" s="60">
        <f t="shared" si="0"/>
        <v>0</v>
      </c>
      <c r="M48" s="61">
        <f t="shared" si="1"/>
        <v>0</v>
      </c>
      <c r="N48" s="61">
        <f t="shared" si="2"/>
        <v>0</v>
      </c>
      <c r="O48" s="15"/>
    </row>
    <row r="49" spans="1:15" ht="43.8" thickBot="1" x14ac:dyDescent="0.35">
      <c r="A49" s="27"/>
      <c r="B49" s="45"/>
      <c r="C49" s="30" t="s">
        <v>76</v>
      </c>
      <c r="D49" s="53" t="s">
        <v>77</v>
      </c>
      <c r="E49" s="88"/>
      <c r="F49" s="88" t="s">
        <v>98</v>
      </c>
      <c r="G49" s="88"/>
      <c r="H49" s="25"/>
      <c r="L49" s="60">
        <f t="shared" si="0"/>
        <v>0</v>
      </c>
      <c r="M49" s="61">
        <f t="shared" si="1"/>
        <v>0</v>
      </c>
      <c r="N49" s="61">
        <f t="shared" si="2"/>
        <v>0</v>
      </c>
      <c r="O49" s="15"/>
    </row>
    <row r="50" spans="1:15" ht="58.2" thickBot="1" x14ac:dyDescent="0.35">
      <c r="A50" s="71"/>
      <c r="B50" s="46"/>
      <c r="C50" s="62" t="s">
        <v>76</v>
      </c>
      <c r="D50" s="63" t="s">
        <v>75</v>
      </c>
      <c r="E50" s="85"/>
      <c r="F50" s="85"/>
      <c r="G50" s="85" t="s">
        <v>95</v>
      </c>
      <c r="H50" s="64"/>
      <c r="I50" s="65"/>
      <c r="J50" s="65"/>
      <c r="K50" s="65"/>
      <c r="L50" s="60">
        <f t="shared" si="0"/>
        <v>0</v>
      </c>
      <c r="M50" s="61">
        <f t="shared" si="1"/>
        <v>0</v>
      </c>
      <c r="N50" s="61">
        <f t="shared" si="2"/>
        <v>0</v>
      </c>
      <c r="O50" s="15"/>
    </row>
    <row r="51" spans="1:15" ht="29.4" thickBot="1" x14ac:dyDescent="0.35">
      <c r="A51" s="71"/>
      <c r="B51" s="38" t="s">
        <v>155</v>
      </c>
      <c r="C51" s="31" t="s">
        <v>74</v>
      </c>
      <c r="D51" s="66" t="s">
        <v>77</v>
      </c>
      <c r="E51" s="86" t="s">
        <v>99</v>
      </c>
      <c r="F51" s="86"/>
      <c r="G51" s="86"/>
      <c r="H51" s="24"/>
      <c r="I51" s="20"/>
      <c r="J51" s="20"/>
      <c r="K51" s="20"/>
      <c r="L51" s="60">
        <f t="shared" si="0"/>
        <v>0</v>
      </c>
      <c r="M51" s="61">
        <f t="shared" si="1"/>
        <v>0</v>
      </c>
      <c r="N51" s="61">
        <f t="shared" si="2"/>
        <v>0</v>
      </c>
      <c r="O51" s="15"/>
    </row>
    <row r="52" spans="1:15" ht="43.8" thickBot="1" x14ac:dyDescent="0.35">
      <c r="A52" s="71"/>
      <c r="B52" s="39"/>
      <c r="C52" s="52" t="s">
        <v>76</v>
      </c>
      <c r="D52" s="15" t="s">
        <v>77</v>
      </c>
      <c r="E52" s="34"/>
      <c r="F52" s="34" t="s">
        <v>97</v>
      </c>
      <c r="G52" s="34"/>
      <c r="H52" s="54"/>
      <c r="I52" s="33"/>
      <c r="J52" s="33"/>
      <c r="K52" s="33"/>
      <c r="L52" s="60">
        <f t="shared" si="0"/>
        <v>0</v>
      </c>
      <c r="M52" s="61">
        <f t="shared" si="1"/>
        <v>0</v>
      </c>
      <c r="N52" s="61">
        <f t="shared" si="2"/>
        <v>0</v>
      </c>
      <c r="O52" s="15"/>
    </row>
    <row r="53" spans="1:15" ht="43.8" thickBot="1" x14ac:dyDescent="0.35">
      <c r="A53" s="71"/>
      <c r="B53" s="40"/>
      <c r="C53" s="32" t="s">
        <v>76</v>
      </c>
      <c r="D53" s="67" t="s">
        <v>75</v>
      </c>
      <c r="E53" s="87"/>
      <c r="F53" s="87"/>
      <c r="G53" s="87" t="s">
        <v>96</v>
      </c>
      <c r="H53" s="68"/>
      <c r="I53" s="21"/>
      <c r="J53" s="21"/>
      <c r="K53" s="21"/>
      <c r="L53" s="60">
        <f t="shared" si="0"/>
        <v>0</v>
      </c>
      <c r="M53" s="61">
        <f t="shared" si="1"/>
        <v>0</v>
      </c>
      <c r="N53" s="61">
        <f t="shared" si="2"/>
        <v>0</v>
      </c>
      <c r="O53" s="15"/>
    </row>
    <row r="54" spans="1:15" ht="43.8" thickBot="1" x14ac:dyDescent="0.35">
      <c r="A54" s="75" t="s">
        <v>124</v>
      </c>
      <c r="B54" s="41" t="s">
        <v>156</v>
      </c>
      <c r="C54" s="55" t="s">
        <v>74</v>
      </c>
      <c r="D54" s="56" t="s">
        <v>75</v>
      </c>
      <c r="E54" s="57" t="s">
        <v>209</v>
      </c>
      <c r="F54" s="57"/>
      <c r="G54" s="57"/>
      <c r="H54" s="58"/>
      <c r="I54" s="59"/>
      <c r="J54" s="59"/>
      <c r="K54" s="59"/>
      <c r="L54" s="60">
        <f t="shared" si="0"/>
        <v>0</v>
      </c>
      <c r="M54" s="61">
        <f t="shared" si="1"/>
        <v>0</v>
      </c>
      <c r="N54" s="61">
        <f t="shared" si="2"/>
        <v>0</v>
      </c>
      <c r="O54" s="15"/>
    </row>
    <row r="55" spans="1:15" ht="58.2" thickBot="1" x14ac:dyDescent="0.35">
      <c r="A55" s="73"/>
      <c r="B55" s="42"/>
      <c r="C55" s="30" t="s">
        <v>76</v>
      </c>
      <c r="D55" s="53" t="s">
        <v>77</v>
      </c>
      <c r="E55" s="88"/>
      <c r="F55" s="88" t="s">
        <v>210</v>
      </c>
      <c r="G55" s="88"/>
      <c r="H55" s="25"/>
      <c r="L55" s="60">
        <f t="shared" si="0"/>
        <v>0</v>
      </c>
      <c r="M55" s="61">
        <f t="shared" si="1"/>
        <v>0</v>
      </c>
      <c r="N55" s="61">
        <f t="shared" si="2"/>
        <v>0</v>
      </c>
      <c r="O55" s="15"/>
    </row>
    <row r="56" spans="1:15" ht="43.8" thickBot="1" x14ac:dyDescent="0.35">
      <c r="A56" s="73"/>
      <c r="B56" s="43"/>
      <c r="C56" s="62" t="s">
        <v>76</v>
      </c>
      <c r="D56" s="63" t="s">
        <v>75</v>
      </c>
      <c r="E56" s="85"/>
      <c r="F56" s="85"/>
      <c r="G56" s="85" t="s">
        <v>211</v>
      </c>
      <c r="H56" s="64"/>
      <c r="I56" s="65"/>
      <c r="J56" s="65"/>
      <c r="K56" s="65"/>
      <c r="L56" s="60">
        <f t="shared" si="0"/>
        <v>0</v>
      </c>
      <c r="M56" s="61">
        <f t="shared" si="1"/>
        <v>0</v>
      </c>
      <c r="N56" s="61">
        <f t="shared" si="2"/>
        <v>0</v>
      </c>
      <c r="O56" s="15"/>
    </row>
    <row r="57" spans="1:15" ht="43.8" thickBot="1" x14ac:dyDescent="0.35">
      <c r="A57" s="73"/>
      <c r="B57" s="49" t="s">
        <v>157</v>
      </c>
      <c r="C57" s="31" t="s">
        <v>74</v>
      </c>
      <c r="D57" s="66" t="s">
        <v>75</v>
      </c>
      <c r="E57" s="86" t="s">
        <v>212</v>
      </c>
      <c r="F57" s="86"/>
      <c r="G57" s="86"/>
      <c r="H57" s="24"/>
      <c r="I57" s="20"/>
      <c r="J57" s="20"/>
      <c r="K57" s="20"/>
      <c r="L57" s="60">
        <f t="shared" si="0"/>
        <v>0</v>
      </c>
      <c r="M57" s="61">
        <f t="shared" si="1"/>
        <v>0</v>
      </c>
      <c r="N57" s="61">
        <f t="shared" si="2"/>
        <v>0</v>
      </c>
      <c r="O57" s="15"/>
    </row>
    <row r="58" spans="1:15" ht="58.2" thickBot="1" x14ac:dyDescent="0.35">
      <c r="A58" s="73"/>
      <c r="B58" s="50"/>
      <c r="C58" s="52" t="s">
        <v>76</v>
      </c>
      <c r="D58" s="15" t="s">
        <v>77</v>
      </c>
      <c r="E58" s="34"/>
      <c r="F58" s="34" t="s">
        <v>213</v>
      </c>
      <c r="G58" s="34"/>
      <c r="H58" s="54"/>
      <c r="I58" s="33"/>
      <c r="J58" s="33"/>
      <c r="K58" s="33"/>
      <c r="L58" s="60">
        <f t="shared" si="0"/>
        <v>0</v>
      </c>
      <c r="M58" s="61">
        <f t="shared" si="1"/>
        <v>0</v>
      </c>
      <c r="N58" s="61">
        <f t="shared" si="2"/>
        <v>0</v>
      </c>
      <c r="O58" s="15"/>
    </row>
    <row r="59" spans="1:15" ht="29.4" thickBot="1" x14ac:dyDescent="0.35">
      <c r="A59" s="73"/>
      <c r="B59" s="51"/>
      <c r="C59" s="32" t="s">
        <v>76</v>
      </c>
      <c r="D59" s="67" t="s">
        <v>75</v>
      </c>
      <c r="E59" s="87"/>
      <c r="F59" s="87"/>
      <c r="G59" s="87" t="s">
        <v>214</v>
      </c>
      <c r="H59" s="68"/>
      <c r="I59" s="21"/>
      <c r="J59" s="21"/>
      <c r="K59" s="21"/>
      <c r="L59" s="60">
        <f t="shared" si="0"/>
        <v>0</v>
      </c>
      <c r="M59" s="61">
        <f t="shared" si="1"/>
        <v>0</v>
      </c>
      <c r="N59" s="61">
        <f t="shared" si="2"/>
        <v>0</v>
      </c>
      <c r="O59" s="15"/>
    </row>
    <row r="60" spans="1:15" ht="43.8" thickBot="1" x14ac:dyDescent="0.35">
      <c r="A60" s="27" t="s">
        <v>125</v>
      </c>
      <c r="B60" s="41" t="s">
        <v>158</v>
      </c>
      <c r="C60" s="55" t="s">
        <v>74</v>
      </c>
      <c r="D60" s="56" t="s">
        <v>77</v>
      </c>
      <c r="E60" s="57" t="s">
        <v>215</v>
      </c>
      <c r="F60" s="57"/>
      <c r="G60" s="57"/>
      <c r="H60" s="58"/>
      <c r="I60" s="59"/>
      <c r="J60" s="59"/>
      <c r="K60" s="59"/>
      <c r="L60" s="60">
        <f t="shared" si="0"/>
        <v>0</v>
      </c>
      <c r="M60" s="61">
        <f t="shared" si="1"/>
        <v>0</v>
      </c>
      <c r="N60" s="61">
        <f t="shared" si="2"/>
        <v>0</v>
      </c>
      <c r="O60" s="15"/>
    </row>
    <row r="61" spans="1:15" ht="43.8" thickBot="1" x14ac:dyDescent="0.35">
      <c r="A61" s="71"/>
      <c r="B61" s="46"/>
      <c r="C61" s="32" t="s">
        <v>76</v>
      </c>
      <c r="D61" s="67" t="s">
        <v>77</v>
      </c>
      <c r="E61" s="87"/>
      <c r="F61" s="87" t="s">
        <v>100</v>
      </c>
      <c r="G61" s="87"/>
      <c r="H61" s="68"/>
      <c r="I61" s="21"/>
      <c r="J61" s="21"/>
      <c r="K61" s="21"/>
      <c r="L61" s="60">
        <f t="shared" si="0"/>
        <v>0</v>
      </c>
      <c r="M61" s="61">
        <f t="shared" si="1"/>
        <v>0</v>
      </c>
      <c r="N61" s="61">
        <f t="shared" si="2"/>
        <v>0</v>
      </c>
      <c r="O61" s="15"/>
    </row>
    <row r="62" spans="1:15" ht="58.2" thickBot="1" x14ac:dyDescent="0.35">
      <c r="A62" s="77"/>
      <c r="B62" s="38" t="s">
        <v>159</v>
      </c>
      <c r="C62" s="55" t="s">
        <v>74</v>
      </c>
      <c r="D62" s="56" t="s">
        <v>77</v>
      </c>
      <c r="E62" s="57" t="s">
        <v>216</v>
      </c>
      <c r="F62" s="57"/>
      <c r="G62" s="57"/>
      <c r="H62" s="58"/>
      <c r="I62" s="59"/>
      <c r="J62" s="59"/>
      <c r="K62" s="59"/>
      <c r="L62" s="60">
        <f t="shared" si="0"/>
        <v>0</v>
      </c>
      <c r="M62" s="61">
        <f t="shared" si="1"/>
        <v>0</v>
      </c>
      <c r="N62" s="61">
        <f t="shared" si="2"/>
        <v>0</v>
      </c>
      <c r="O62" s="15"/>
    </row>
    <row r="63" spans="1:15" ht="43.8" thickBot="1" x14ac:dyDescent="0.35">
      <c r="A63" s="71"/>
      <c r="B63" s="40"/>
      <c r="C63" s="32" t="s">
        <v>76</v>
      </c>
      <c r="D63" s="67" t="s">
        <v>77</v>
      </c>
      <c r="E63" s="87"/>
      <c r="F63" s="87" t="s">
        <v>217</v>
      </c>
      <c r="G63" s="87"/>
      <c r="H63" s="68"/>
      <c r="I63" s="21"/>
      <c r="J63" s="21"/>
      <c r="K63" s="21"/>
      <c r="L63" s="60">
        <f t="shared" si="0"/>
        <v>0</v>
      </c>
      <c r="M63" s="61">
        <f t="shared" si="1"/>
        <v>0</v>
      </c>
      <c r="N63" s="61">
        <f t="shared" si="2"/>
        <v>0</v>
      </c>
      <c r="O63" s="15"/>
    </row>
    <row r="64" spans="1:15" ht="72.599999999999994" thickBot="1" x14ac:dyDescent="0.35">
      <c r="A64" s="75" t="s">
        <v>126</v>
      </c>
      <c r="B64" s="41" t="s">
        <v>160</v>
      </c>
      <c r="C64" s="55" t="s">
        <v>74</v>
      </c>
      <c r="D64" s="56" t="s">
        <v>77</v>
      </c>
      <c r="E64" s="57" t="s">
        <v>218</v>
      </c>
      <c r="F64" s="57"/>
      <c r="G64" s="57"/>
      <c r="H64" s="58"/>
      <c r="I64" s="59"/>
      <c r="J64" s="59"/>
      <c r="K64" s="59"/>
      <c r="L64" s="60">
        <f t="shared" si="0"/>
        <v>0</v>
      </c>
      <c r="M64" s="61">
        <f t="shared" si="1"/>
        <v>0</v>
      </c>
      <c r="N64" s="61">
        <f t="shared" si="2"/>
        <v>0</v>
      </c>
      <c r="O64" s="15"/>
    </row>
    <row r="65" spans="1:15" ht="43.8" thickBot="1" x14ac:dyDescent="0.35">
      <c r="A65" s="73"/>
      <c r="B65" s="42"/>
      <c r="C65" s="30" t="s">
        <v>76</v>
      </c>
      <c r="D65" s="53" t="s">
        <v>77</v>
      </c>
      <c r="E65" s="88"/>
      <c r="F65" s="88" t="s">
        <v>101</v>
      </c>
      <c r="G65" s="88"/>
      <c r="H65" s="25"/>
      <c r="L65" s="60">
        <f t="shared" si="0"/>
        <v>0</v>
      </c>
      <c r="M65" s="61">
        <f t="shared" si="1"/>
        <v>0</v>
      </c>
      <c r="N65" s="61">
        <f t="shared" si="2"/>
        <v>0</v>
      </c>
      <c r="O65" s="15"/>
    </row>
    <row r="66" spans="1:15" ht="43.8" thickBot="1" x14ac:dyDescent="0.35">
      <c r="A66" s="73"/>
      <c r="B66" s="43"/>
      <c r="C66" s="62" t="s">
        <v>76</v>
      </c>
      <c r="D66" s="63" t="s">
        <v>75</v>
      </c>
      <c r="E66" s="85"/>
      <c r="F66" s="85"/>
      <c r="G66" s="85" t="s">
        <v>219</v>
      </c>
      <c r="H66" s="64"/>
      <c r="I66" s="65"/>
      <c r="J66" s="65"/>
      <c r="K66" s="65"/>
      <c r="L66" s="60">
        <f t="shared" si="0"/>
        <v>0</v>
      </c>
      <c r="M66" s="61">
        <f t="shared" si="1"/>
        <v>0</v>
      </c>
      <c r="N66" s="61">
        <f t="shared" si="2"/>
        <v>0</v>
      </c>
      <c r="O66" s="15"/>
    </row>
    <row r="67" spans="1:15" ht="29.4" thickBot="1" x14ac:dyDescent="0.35">
      <c r="A67" s="73"/>
      <c r="B67" s="49" t="s">
        <v>161</v>
      </c>
      <c r="C67" s="31" t="s">
        <v>74</v>
      </c>
      <c r="D67" s="66" t="s">
        <v>77</v>
      </c>
      <c r="E67" s="86" t="s">
        <v>102</v>
      </c>
      <c r="F67" s="86"/>
      <c r="G67" s="86"/>
      <c r="H67" s="24"/>
      <c r="I67" s="20"/>
      <c r="J67" s="20"/>
      <c r="K67" s="20"/>
      <c r="L67" s="60">
        <f t="shared" si="0"/>
        <v>0</v>
      </c>
      <c r="M67" s="61">
        <f t="shared" si="1"/>
        <v>0</v>
      </c>
      <c r="N67" s="61">
        <f t="shared" si="2"/>
        <v>0</v>
      </c>
      <c r="O67" s="15"/>
    </row>
    <row r="68" spans="1:15" ht="43.8" thickBot="1" x14ac:dyDescent="0.35">
      <c r="A68" s="73"/>
      <c r="B68" s="50"/>
      <c r="C68" s="52" t="s">
        <v>76</v>
      </c>
      <c r="D68" s="15" t="s">
        <v>77</v>
      </c>
      <c r="E68" s="34"/>
      <c r="F68" s="34" t="s">
        <v>220</v>
      </c>
      <c r="G68" s="34"/>
      <c r="H68" s="54"/>
      <c r="I68" s="33"/>
      <c r="J68" s="33"/>
      <c r="K68" s="33"/>
      <c r="L68" s="60">
        <f t="shared" si="0"/>
        <v>0</v>
      </c>
      <c r="M68" s="61">
        <f t="shared" si="1"/>
        <v>0</v>
      </c>
      <c r="N68" s="61">
        <f t="shared" si="2"/>
        <v>0</v>
      </c>
      <c r="O68" s="15"/>
    </row>
    <row r="69" spans="1:15" ht="29.4" thickBot="1" x14ac:dyDescent="0.35">
      <c r="A69" s="73"/>
      <c r="B69" s="51"/>
      <c r="C69" s="32" t="s">
        <v>76</v>
      </c>
      <c r="D69" s="67" t="s">
        <v>75</v>
      </c>
      <c r="E69" s="87"/>
      <c r="F69" s="87"/>
      <c r="G69" s="87" t="s">
        <v>221</v>
      </c>
      <c r="H69" s="68"/>
      <c r="I69" s="21"/>
      <c r="J69" s="21"/>
      <c r="K69" s="21"/>
      <c r="L69" s="60">
        <f t="shared" ref="L69:L110" si="3">IF(AND(C69="Impact Wesentlichkeit", D69="Negativ"), N(H69+I69+J69)*N(K69),
IF(AND(C69="Impact Wesentlichkeit", D69="Positiv"), N(H69+J69)*N(K69),0))</f>
        <v>0</v>
      </c>
      <c r="M69" s="61">
        <f t="shared" ref="M69:M110" si="4">IF(F69&lt;&gt;"", H69*K69, 0)</f>
        <v>0</v>
      </c>
      <c r="N69" s="61">
        <f t="shared" ref="N69:N110" si="5">IF(G69&lt;&gt;"", H69*K69, 0)</f>
        <v>0</v>
      </c>
      <c r="O69" s="15"/>
    </row>
    <row r="70" spans="1:15" ht="43.8" thickBot="1" x14ac:dyDescent="0.35">
      <c r="A70" s="73"/>
      <c r="B70" s="41" t="s">
        <v>162</v>
      </c>
      <c r="C70" s="55" t="s">
        <v>74</v>
      </c>
      <c r="D70" s="56" t="s">
        <v>77</v>
      </c>
      <c r="E70" s="57" t="s">
        <v>222</v>
      </c>
      <c r="F70" s="57"/>
      <c r="G70" s="57"/>
      <c r="H70" s="58"/>
      <c r="I70" s="59"/>
      <c r="J70" s="59"/>
      <c r="K70" s="59"/>
      <c r="L70" s="60">
        <f t="shared" si="3"/>
        <v>0</v>
      </c>
      <c r="M70" s="61">
        <f t="shared" si="4"/>
        <v>0</v>
      </c>
      <c r="N70" s="61">
        <f t="shared" si="5"/>
        <v>0</v>
      </c>
      <c r="O70" s="15"/>
    </row>
    <row r="71" spans="1:15" ht="58.2" thickBot="1" x14ac:dyDescent="0.35">
      <c r="A71" s="73"/>
      <c r="B71" s="45"/>
      <c r="C71" s="30" t="s">
        <v>76</v>
      </c>
      <c r="D71" s="53" t="s">
        <v>77</v>
      </c>
      <c r="E71" s="88"/>
      <c r="F71" s="88" t="s">
        <v>223</v>
      </c>
      <c r="G71" s="88"/>
      <c r="H71" s="25"/>
      <c r="L71" s="60">
        <f t="shared" si="3"/>
        <v>0</v>
      </c>
      <c r="M71" s="61">
        <f t="shared" si="4"/>
        <v>0</v>
      </c>
      <c r="N71" s="61">
        <f t="shared" si="5"/>
        <v>0</v>
      </c>
      <c r="O71" s="15"/>
    </row>
    <row r="72" spans="1:15" ht="43.8" thickBot="1" x14ac:dyDescent="0.35">
      <c r="A72" s="73"/>
      <c r="B72" s="46"/>
      <c r="C72" s="32" t="s">
        <v>76</v>
      </c>
      <c r="D72" s="67" t="s">
        <v>75</v>
      </c>
      <c r="E72" s="87"/>
      <c r="F72" s="87"/>
      <c r="G72" s="87" t="s">
        <v>224</v>
      </c>
      <c r="H72" s="68"/>
      <c r="I72" s="21"/>
      <c r="J72" s="21"/>
      <c r="K72" s="21"/>
      <c r="L72" s="60">
        <f t="shared" si="3"/>
        <v>0</v>
      </c>
      <c r="M72" s="61">
        <f t="shared" si="4"/>
        <v>0</v>
      </c>
      <c r="N72" s="61">
        <f t="shared" si="5"/>
        <v>0</v>
      </c>
      <c r="O72" s="15"/>
    </row>
    <row r="73" spans="1:15" ht="29.4" thickBot="1" x14ac:dyDescent="0.35">
      <c r="A73" s="27" t="s">
        <v>127</v>
      </c>
      <c r="B73" s="38" t="s">
        <v>163</v>
      </c>
      <c r="C73" s="31" t="s">
        <v>74</v>
      </c>
      <c r="D73" s="66" t="s">
        <v>77</v>
      </c>
      <c r="E73" s="86" t="s">
        <v>105</v>
      </c>
      <c r="F73" s="86"/>
      <c r="G73" s="86"/>
      <c r="H73" s="24"/>
      <c r="I73" s="20"/>
      <c r="J73" s="20"/>
      <c r="K73" s="20"/>
      <c r="L73" s="60">
        <f t="shared" si="3"/>
        <v>0</v>
      </c>
      <c r="M73" s="61">
        <f t="shared" si="4"/>
        <v>0</v>
      </c>
      <c r="N73" s="61">
        <f t="shared" si="5"/>
        <v>0</v>
      </c>
      <c r="O73" s="15"/>
    </row>
    <row r="74" spans="1:15" ht="72.599999999999994" thickBot="1" x14ac:dyDescent="0.35">
      <c r="A74" s="71"/>
      <c r="B74" s="39"/>
      <c r="C74" s="52" t="s">
        <v>76</v>
      </c>
      <c r="D74" s="15" t="s">
        <v>77</v>
      </c>
      <c r="E74" s="34"/>
      <c r="F74" s="34" t="s">
        <v>104</v>
      </c>
      <c r="G74" s="34"/>
      <c r="H74" s="54"/>
      <c r="I74" s="33"/>
      <c r="J74" s="33"/>
      <c r="K74" s="33"/>
      <c r="L74" s="60">
        <f t="shared" si="3"/>
        <v>0</v>
      </c>
      <c r="M74" s="61">
        <f t="shared" si="4"/>
        <v>0</v>
      </c>
      <c r="N74" s="61">
        <f t="shared" si="5"/>
        <v>0</v>
      </c>
      <c r="O74" s="15"/>
    </row>
    <row r="75" spans="1:15" ht="43.8" thickBot="1" x14ac:dyDescent="0.35">
      <c r="A75" s="71"/>
      <c r="B75" s="40"/>
      <c r="C75" s="32" t="s">
        <v>76</v>
      </c>
      <c r="D75" s="67" t="s">
        <v>75</v>
      </c>
      <c r="E75" s="87"/>
      <c r="F75" s="87"/>
      <c r="G75" s="87" t="s">
        <v>103</v>
      </c>
      <c r="H75" s="68"/>
      <c r="I75" s="21"/>
      <c r="J75" s="21"/>
      <c r="K75" s="21"/>
      <c r="L75" s="60">
        <f t="shared" si="3"/>
        <v>0</v>
      </c>
      <c r="M75" s="61">
        <f t="shared" si="4"/>
        <v>0</v>
      </c>
      <c r="N75" s="61">
        <f t="shared" si="5"/>
        <v>0</v>
      </c>
      <c r="O75" s="15"/>
    </row>
    <row r="76" spans="1:15" ht="43.8" thickBot="1" x14ac:dyDescent="0.35">
      <c r="A76" s="71"/>
      <c r="B76" s="41" t="s">
        <v>164</v>
      </c>
      <c r="C76" s="55" t="s">
        <v>74</v>
      </c>
      <c r="D76" s="56" t="s">
        <v>77</v>
      </c>
      <c r="E76" s="57" t="s">
        <v>225</v>
      </c>
      <c r="F76" s="57"/>
      <c r="G76" s="57"/>
      <c r="H76" s="58"/>
      <c r="I76" s="59"/>
      <c r="J76" s="59"/>
      <c r="K76" s="59"/>
      <c r="L76" s="60">
        <f t="shared" si="3"/>
        <v>0</v>
      </c>
      <c r="M76" s="61">
        <f t="shared" si="4"/>
        <v>0</v>
      </c>
      <c r="N76" s="61">
        <f t="shared" si="5"/>
        <v>0</v>
      </c>
      <c r="O76" s="15"/>
    </row>
    <row r="77" spans="1:15" ht="72.599999999999994" thickBot="1" x14ac:dyDescent="0.35">
      <c r="A77" s="77"/>
      <c r="B77" s="45"/>
      <c r="C77" s="30" t="s">
        <v>76</v>
      </c>
      <c r="D77" s="53" t="s">
        <v>77</v>
      </c>
      <c r="E77" s="88"/>
      <c r="F77" s="88" t="s">
        <v>226</v>
      </c>
      <c r="G77" s="88"/>
      <c r="H77" s="25"/>
      <c r="L77" s="60">
        <f t="shared" si="3"/>
        <v>0</v>
      </c>
      <c r="M77" s="61">
        <f t="shared" si="4"/>
        <v>0</v>
      </c>
      <c r="N77" s="61">
        <f t="shared" si="5"/>
        <v>0</v>
      </c>
      <c r="O77" s="15"/>
    </row>
    <row r="78" spans="1:15" ht="58.2" thickBot="1" x14ac:dyDescent="0.35">
      <c r="A78" s="71"/>
      <c r="B78" s="46"/>
      <c r="C78" s="62" t="s">
        <v>76</v>
      </c>
      <c r="D78" s="63" t="s">
        <v>75</v>
      </c>
      <c r="E78" s="85"/>
      <c r="F78" s="85"/>
      <c r="G78" s="85" t="s">
        <v>227</v>
      </c>
      <c r="H78" s="64"/>
      <c r="I78" s="65"/>
      <c r="J78" s="65"/>
      <c r="K78" s="65"/>
      <c r="L78" s="60">
        <f t="shared" si="3"/>
        <v>0</v>
      </c>
      <c r="M78" s="61">
        <f t="shared" si="4"/>
        <v>0</v>
      </c>
      <c r="N78" s="61">
        <f t="shared" si="5"/>
        <v>0</v>
      </c>
      <c r="O78" s="15"/>
    </row>
    <row r="79" spans="1:15" ht="43.8" thickBot="1" x14ac:dyDescent="0.35">
      <c r="A79" s="75" t="s">
        <v>128</v>
      </c>
      <c r="B79" s="38" t="s">
        <v>165</v>
      </c>
      <c r="C79" s="31" t="s">
        <v>74</v>
      </c>
      <c r="D79" s="66" t="s">
        <v>77</v>
      </c>
      <c r="E79" s="86" t="s">
        <v>228</v>
      </c>
      <c r="F79" s="86"/>
      <c r="G79" s="86"/>
      <c r="H79" s="24"/>
      <c r="I79" s="20"/>
      <c r="J79" s="20"/>
      <c r="K79" s="20"/>
      <c r="L79" s="60">
        <f t="shared" si="3"/>
        <v>0</v>
      </c>
      <c r="M79" s="61">
        <f t="shared" si="4"/>
        <v>0</v>
      </c>
      <c r="N79" s="61">
        <f t="shared" si="5"/>
        <v>0</v>
      </c>
      <c r="O79" s="15"/>
    </row>
    <row r="80" spans="1:15" ht="72.599999999999994" thickBot="1" x14ac:dyDescent="0.35">
      <c r="A80" s="79"/>
      <c r="B80" s="39"/>
      <c r="C80" s="52" t="s">
        <v>76</v>
      </c>
      <c r="D80" s="15" t="s">
        <v>77</v>
      </c>
      <c r="E80" s="34"/>
      <c r="F80" s="34" t="s">
        <v>229</v>
      </c>
      <c r="G80" s="34"/>
      <c r="H80" s="54"/>
      <c r="I80" s="33"/>
      <c r="J80" s="33"/>
      <c r="K80" s="33"/>
      <c r="L80" s="60">
        <f t="shared" si="3"/>
        <v>0</v>
      </c>
      <c r="M80" s="61">
        <f t="shared" si="4"/>
        <v>0</v>
      </c>
      <c r="N80" s="61">
        <f t="shared" si="5"/>
        <v>0</v>
      </c>
      <c r="O80" s="15"/>
    </row>
    <row r="81" spans="1:15" ht="58.2" thickBot="1" x14ac:dyDescent="0.35">
      <c r="A81" s="79"/>
      <c r="B81" s="40"/>
      <c r="C81" s="32" t="s">
        <v>76</v>
      </c>
      <c r="D81" s="67" t="s">
        <v>75</v>
      </c>
      <c r="E81" s="87"/>
      <c r="F81" s="87"/>
      <c r="G81" s="87" t="s">
        <v>230</v>
      </c>
      <c r="H81" s="68"/>
      <c r="I81" s="21"/>
      <c r="J81" s="21"/>
      <c r="K81" s="21"/>
      <c r="L81" s="60">
        <f t="shared" si="3"/>
        <v>0</v>
      </c>
      <c r="M81" s="61">
        <f t="shared" si="4"/>
        <v>0</v>
      </c>
      <c r="N81" s="61">
        <f t="shared" si="5"/>
        <v>0</v>
      </c>
      <c r="O81" s="15"/>
    </row>
    <row r="82" spans="1:15" ht="58.2" thickBot="1" x14ac:dyDescent="0.35">
      <c r="A82" s="27" t="s">
        <v>129</v>
      </c>
      <c r="B82" s="41" t="s">
        <v>166</v>
      </c>
      <c r="C82" s="55" t="s">
        <v>74</v>
      </c>
      <c r="D82" s="56" t="s">
        <v>77</v>
      </c>
      <c r="E82" s="57" t="s">
        <v>107</v>
      </c>
      <c r="F82" s="57"/>
      <c r="G82" s="57"/>
      <c r="H82" s="58"/>
      <c r="I82" s="59"/>
      <c r="J82" s="59"/>
      <c r="K82" s="59"/>
      <c r="L82" s="60">
        <f t="shared" si="3"/>
        <v>0</v>
      </c>
      <c r="M82" s="61">
        <f t="shared" si="4"/>
        <v>0</v>
      </c>
      <c r="N82" s="61">
        <f t="shared" si="5"/>
        <v>0</v>
      </c>
      <c r="O82" s="15"/>
    </row>
    <row r="83" spans="1:15" ht="43.8" thickBot="1" x14ac:dyDescent="0.35">
      <c r="A83" s="27"/>
      <c r="B83" s="42"/>
      <c r="C83" s="30" t="s">
        <v>76</v>
      </c>
      <c r="D83" s="53" t="s">
        <v>77</v>
      </c>
      <c r="E83" s="88"/>
      <c r="F83" s="88" t="s">
        <v>231</v>
      </c>
      <c r="G83" s="88"/>
      <c r="H83" s="25"/>
      <c r="L83" s="60">
        <f t="shared" si="3"/>
        <v>0</v>
      </c>
      <c r="M83" s="61">
        <f t="shared" si="4"/>
        <v>0</v>
      </c>
      <c r="N83" s="61">
        <f t="shared" si="5"/>
        <v>0</v>
      </c>
      <c r="O83" s="15"/>
    </row>
    <row r="84" spans="1:15" ht="29.4" thickBot="1" x14ac:dyDescent="0.35">
      <c r="A84" s="71"/>
      <c r="B84" s="43"/>
      <c r="C84" s="62" t="s">
        <v>76</v>
      </c>
      <c r="D84" s="63" t="s">
        <v>75</v>
      </c>
      <c r="E84" s="85"/>
      <c r="F84" s="85"/>
      <c r="G84" s="85" t="s">
        <v>232</v>
      </c>
      <c r="H84" s="64"/>
      <c r="I84" s="65"/>
      <c r="J84" s="65"/>
      <c r="K84" s="65"/>
      <c r="L84" s="60">
        <f t="shared" si="3"/>
        <v>0</v>
      </c>
      <c r="M84" s="61">
        <f t="shared" si="4"/>
        <v>0</v>
      </c>
      <c r="N84" s="61">
        <f t="shared" si="5"/>
        <v>0</v>
      </c>
      <c r="O84" s="15"/>
    </row>
    <row r="85" spans="1:15" ht="43.8" thickBot="1" x14ac:dyDescent="0.35">
      <c r="A85" s="71"/>
      <c r="B85" s="38" t="s">
        <v>167</v>
      </c>
      <c r="C85" s="31" t="s">
        <v>74</v>
      </c>
      <c r="D85" s="66" t="s">
        <v>77</v>
      </c>
      <c r="E85" s="86" t="s">
        <v>233</v>
      </c>
      <c r="F85" s="86"/>
      <c r="G85" s="86"/>
      <c r="H85" s="24"/>
      <c r="I85" s="20"/>
      <c r="J85" s="20"/>
      <c r="K85" s="20"/>
      <c r="L85" s="60">
        <f t="shared" si="3"/>
        <v>0</v>
      </c>
      <c r="M85" s="61">
        <f t="shared" si="4"/>
        <v>0</v>
      </c>
      <c r="N85" s="61">
        <f t="shared" si="5"/>
        <v>0</v>
      </c>
      <c r="O85" s="15"/>
    </row>
    <row r="86" spans="1:15" ht="29.4" thickBot="1" x14ac:dyDescent="0.35">
      <c r="A86" s="71"/>
      <c r="B86" s="39"/>
      <c r="C86" s="52" t="s">
        <v>76</v>
      </c>
      <c r="D86" s="15" t="s">
        <v>77</v>
      </c>
      <c r="E86" s="34"/>
      <c r="F86" s="34" t="s">
        <v>106</v>
      </c>
      <c r="G86" s="34"/>
      <c r="H86" s="54"/>
      <c r="I86" s="33"/>
      <c r="J86" s="33"/>
      <c r="K86" s="33"/>
      <c r="L86" s="60">
        <f t="shared" si="3"/>
        <v>0</v>
      </c>
      <c r="M86" s="61">
        <f t="shared" si="4"/>
        <v>0</v>
      </c>
      <c r="N86" s="61">
        <f t="shared" si="5"/>
        <v>0</v>
      </c>
      <c r="O86" s="15"/>
    </row>
    <row r="87" spans="1:15" ht="43.8" thickBot="1" x14ac:dyDescent="0.35">
      <c r="A87" s="71"/>
      <c r="B87" s="40"/>
      <c r="C87" s="32" t="s">
        <v>76</v>
      </c>
      <c r="D87" s="67" t="s">
        <v>75</v>
      </c>
      <c r="E87" s="87"/>
      <c r="F87" s="87"/>
      <c r="G87" s="87" t="s">
        <v>234</v>
      </c>
      <c r="H87" s="68"/>
      <c r="I87" s="21"/>
      <c r="J87" s="21"/>
      <c r="K87" s="21"/>
      <c r="L87" s="60">
        <f t="shared" si="3"/>
        <v>0</v>
      </c>
      <c r="M87" s="61">
        <f t="shared" si="4"/>
        <v>0</v>
      </c>
      <c r="N87" s="61">
        <f t="shared" si="5"/>
        <v>0</v>
      </c>
      <c r="O87" s="15"/>
    </row>
    <row r="88" spans="1:15" ht="72.599999999999994" thickBot="1" x14ac:dyDescent="0.35">
      <c r="A88" s="75" t="s">
        <v>130</v>
      </c>
      <c r="B88" s="41" t="s">
        <v>168</v>
      </c>
      <c r="C88" s="55" t="s">
        <v>74</v>
      </c>
      <c r="D88" s="56" t="s">
        <v>77</v>
      </c>
      <c r="E88" s="57" t="s">
        <v>110</v>
      </c>
      <c r="F88" s="57"/>
      <c r="G88" s="57"/>
      <c r="H88" s="58"/>
      <c r="I88" s="59"/>
      <c r="J88" s="59"/>
      <c r="K88" s="59"/>
      <c r="L88" s="60">
        <f t="shared" si="3"/>
        <v>0</v>
      </c>
      <c r="M88" s="61">
        <f t="shared" si="4"/>
        <v>0</v>
      </c>
      <c r="N88" s="61">
        <f t="shared" si="5"/>
        <v>0</v>
      </c>
      <c r="O88" s="15"/>
    </row>
    <row r="89" spans="1:15" ht="72.599999999999994" thickBot="1" x14ac:dyDescent="0.35">
      <c r="A89" s="80"/>
      <c r="B89" s="45"/>
      <c r="C89" s="30" t="s">
        <v>76</v>
      </c>
      <c r="D89" s="53" t="s">
        <v>77</v>
      </c>
      <c r="E89" s="88"/>
      <c r="F89" s="88" t="s">
        <v>109</v>
      </c>
      <c r="G89" s="88"/>
      <c r="H89" s="25"/>
      <c r="L89" s="60">
        <f t="shared" si="3"/>
        <v>0</v>
      </c>
      <c r="M89" s="61">
        <f t="shared" si="4"/>
        <v>0</v>
      </c>
      <c r="N89" s="61">
        <f t="shared" si="5"/>
        <v>0</v>
      </c>
      <c r="O89" s="15"/>
    </row>
    <row r="90" spans="1:15" ht="130.19999999999999" thickBot="1" x14ac:dyDescent="0.35">
      <c r="A90" s="80"/>
      <c r="B90" s="45"/>
      <c r="C90" s="52" t="s">
        <v>76</v>
      </c>
      <c r="D90" s="15" t="s">
        <v>77</v>
      </c>
      <c r="E90" s="34"/>
      <c r="F90" s="34" t="s">
        <v>235</v>
      </c>
      <c r="G90" s="34"/>
      <c r="H90" s="54"/>
      <c r="I90" s="33"/>
      <c r="J90" s="33"/>
      <c r="K90" s="33"/>
      <c r="L90" s="60">
        <f t="shared" si="3"/>
        <v>0</v>
      </c>
      <c r="M90" s="61">
        <f t="shared" si="4"/>
        <v>0</v>
      </c>
      <c r="N90" s="61">
        <f t="shared" si="5"/>
        <v>0</v>
      </c>
      <c r="O90" s="15"/>
    </row>
    <row r="91" spans="1:15" ht="29.4" thickBot="1" x14ac:dyDescent="0.35">
      <c r="A91" s="80"/>
      <c r="B91" s="45"/>
      <c r="C91" s="30" t="s">
        <v>76</v>
      </c>
      <c r="D91" s="53" t="s">
        <v>75</v>
      </c>
      <c r="E91" s="88"/>
      <c r="F91" s="88"/>
      <c r="G91" s="88" t="s">
        <v>108</v>
      </c>
      <c r="H91" s="25"/>
      <c r="L91" s="60">
        <f t="shared" si="3"/>
        <v>0</v>
      </c>
      <c r="M91" s="61">
        <f t="shared" si="4"/>
        <v>0</v>
      </c>
      <c r="N91" s="61">
        <f t="shared" si="5"/>
        <v>0</v>
      </c>
      <c r="O91" s="15"/>
    </row>
    <row r="92" spans="1:15" ht="43.8" thickBot="1" x14ac:dyDescent="0.35">
      <c r="A92" s="73"/>
      <c r="B92" s="46"/>
      <c r="C92" s="62" t="s">
        <v>76</v>
      </c>
      <c r="D92" s="63" t="s">
        <v>75</v>
      </c>
      <c r="E92" s="85"/>
      <c r="F92" s="85"/>
      <c r="G92" s="85" t="s">
        <v>236</v>
      </c>
      <c r="H92" s="64"/>
      <c r="I92" s="65"/>
      <c r="J92" s="65"/>
      <c r="K92" s="65"/>
      <c r="L92" s="60">
        <f t="shared" si="3"/>
        <v>0</v>
      </c>
      <c r="M92" s="61">
        <f t="shared" si="4"/>
        <v>0</v>
      </c>
      <c r="N92" s="61">
        <f t="shared" si="5"/>
        <v>0</v>
      </c>
      <c r="O92" s="15"/>
    </row>
    <row r="93" spans="1:15" ht="58.2" thickBot="1" x14ac:dyDescent="0.35">
      <c r="A93" s="78"/>
      <c r="B93" s="38" t="s">
        <v>169</v>
      </c>
      <c r="C93" s="31" t="s">
        <v>74</v>
      </c>
      <c r="D93" s="66" t="s">
        <v>77</v>
      </c>
      <c r="E93" s="86" t="s">
        <v>237</v>
      </c>
      <c r="F93" s="86"/>
      <c r="G93" s="86"/>
      <c r="H93" s="24"/>
      <c r="I93" s="20"/>
      <c r="J93" s="20"/>
      <c r="K93" s="20"/>
      <c r="L93" s="60">
        <f t="shared" si="3"/>
        <v>0</v>
      </c>
      <c r="M93" s="61">
        <f t="shared" si="4"/>
        <v>0</v>
      </c>
      <c r="N93" s="61">
        <f t="shared" si="5"/>
        <v>0</v>
      </c>
      <c r="O93" s="15"/>
    </row>
    <row r="94" spans="1:15" ht="72.599999999999994" thickBot="1" x14ac:dyDescent="0.35">
      <c r="A94" s="73"/>
      <c r="B94" s="48"/>
      <c r="C94" s="52" t="s">
        <v>76</v>
      </c>
      <c r="D94" s="15" t="s">
        <v>77</v>
      </c>
      <c r="E94" s="34"/>
      <c r="F94" s="34" t="s">
        <v>109</v>
      </c>
      <c r="G94" s="34"/>
      <c r="H94" s="54"/>
      <c r="I94" s="33"/>
      <c r="J94" s="33"/>
      <c r="K94" s="33"/>
      <c r="L94" s="60">
        <f t="shared" si="3"/>
        <v>0</v>
      </c>
      <c r="M94" s="61">
        <f t="shared" si="4"/>
        <v>0</v>
      </c>
      <c r="N94" s="61">
        <f t="shared" si="5"/>
        <v>0</v>
      </c>
      <c r="O94" s="15"/>
    </row>
    <row r="95" spans="1:15" ht="43.8" thickBot="1" x14ac:dyDescent="0.35">
      <c r="A95" s="80"/>
      <c r="B95" s="47"/>
      <c r="C95" s="32" t="s">
        <v>76</v>
      </c>
      <c r="D95" s="67" t="s">
        <v>75</v>
      </c>
      <c r="E95" s="87"/>
      <c r="F95" s="87"/>
      <c r="G95" s="87" t="s">
        <v>111</v>
      </c>
      <c r="H95" s="68"/>
      <c r="I95" s="21"/>
      <c r="J95" s="21"/>
      <c r="K95" s="21"/>
      <c r="L95" s="60">
        <f t="shared" si="3"/>
        <v>0</v>
      </c>
      <c r="M95" s="61">
        <f t="shared" si="4"/>
        <v>0</v>
      </c>
      <c r="N95" s="61">
        <f t="shared" si="5"/>
        <v>0</v>
      </c>
      <c r="O95" s="15"/>
    </row>
    <row r="96" spans="1:15" ht="58.2" thickBot="1" x14ac:dyDescent="0.35">
      <c r="A96" s="27" t="s">
        <v>131</v>
      </c>
      <c r="B96" s="41" t="s">
        <v>155</v>
      </c>
      <c r="C96" s="55" t="s">
        <v>74</v>
      </c>
      <c r="D96" s="56" t="s">
        <v>77</v>
      </c>
      <c r="E96" s="57" t="s">
        <v>114</v>
      </c>
      <c r="F96" s="57"/>
      <c r="G96" s="57"/>
      <c r="H96" s="58"/>
      <c r="I96" s="59"/>
      <c r="J96" s="59"/>
      <c r="K96" s="59"/>
      <c r="L96" s="60">
        <f t="shared" si="3"/>
        <v>0</v>
      </c>
      <c r="M96" s="61">
        <f t="shared" si="4"/>
        <v>0</v>
      </c>
      <c r="N96" s="61">
        <f t="shared" si="5"/>
        <v>0</v>
      </c>
      <c r="O96" s="15"/>
    </row>
    <row r="97" spans="1:15" ht="58.2" thickBot="1" x14ac:dyDescent="0.35">
      <c r="A97" s="81"/>
      <c r="B97" s="45"/>
      <c r="C97" s="30" t="s">
        <v>76</v>
      </c>
      <c r="D97" s="53" t="s">
        <v>77</v>
      </c>
      <c r="E97" s="88"/>
      <c r="F97" s="88" t="s">
        <v>113</v>
      </c>
      <c r="G97" s="88"/>
      <c r="H97" s="25"/>
      <c r="L97" s="60">
        <f t="shared" si="3"/>
        <v>0</v>
      </c>
      <c r="M97" s="61">
        <f t="shared" si="4"/>
        <v>0</v>
      </c>
      <c r="N97" s="61">
        <f t="shared" si="5"/>
        <v>0</v>
      </c>
      <c r="O97" s="15"/>
    </row>
    <row r="98" spans="1:15" ht="43.8" thickBot="1" x14ac:dyDescent="0.35">
      <c r="A98" s="81"/>
      <c r="B98" s="46"/>
      <c r="C98" s="62" t="s">
        <v>76</v>
      </c>
      <c r="D98" s="63" t="s">
        <v>75</v>
      </c>
      <c r="E98" s="85"/>
      <c r="F98" s="85"/>
      <c r="G98" s="85" t="s">
        <v>112</v>
      </c>
      <c r="H98" s="64"/>
      <c r="I98" s="65"/>
      <c r="J98" s="65"/>
      <c r="K98" s="65"/>
      <c r="L98" s="60">
        <f t="shared" si="3"/>
        <v>0</v>
      </c>
      <c r="M98" s="61">
        <f t="shared" si="4"/>
        <v>0</v>
      </c>
      <c r="N98" s="61">
        <f t="shared" si="5"/>
        <v>0</v>
      </c>
      <c r="O98" s="15"/>
    </row>
    <row r="99" spans="1:15" ht="29.4" thickBot="1" x14ac:dyDescent="0.35">
      <c r="A99" s="75" t="s">
        <v>132</v>
      </c>
      <c r="B99" s="38" t="s">
        <v>170</v>
      </c>
      <c r="C99" s="31" t="s">
        <v>74</v>
      </c>
      <c r="D99" s="66" t="s">
        <v>77</v>
      </c>
      <c r="E99" s="86" t="s">
        <v>238</v>
      </c>
      <c r="F99" s="86"/>
      <c r="G99" s="86"/>
      <c r="H99" s="24"/>
      <c r="I99" s="20"/>
      <c r="J99" s="20"/>
      <c r="K99" s="20"/>
      <c r="L99" s="60">
        <f t="shared" si="3"/>
        <v>0</v>
      </c>
      <c r="M99" s="61">
        <f t="shared" si="4"/>
        <v>0</v>
      </c>
      <c r="N99" s="61">
        <f t="shared" si="5"/>
        <v>0</v>
      </c>
      <c r="O99" s="15"/>
    </row>
    <row r="100" spans="1:15" ht="29.4" thickBot="1" x14ac:dyDescent="0.35">
      <c r="A100" s="73"/>
      <c r="B100" s="48"/>
      <c r="C100" s="52" t="s">
        <v>76</v>
      </c>
      <c r="D100" s="15" t="s">
        <v>77</v>
      </c>
      <c r="E100" s="34"/>
      <c r="F100" s="34" t="s">
        <v>239</v>
      </c>
      <c r="G100" s="34"/>
      <c r="H100" s="54"/>
      <c r="I100" s="33"/>
      <c r="J100" s="33"/>
      <c r="K100" s="33"/>
      <c r="L100" s="60">
        <f t="shared" si="3"/>
        <v>0</v>
      </c>
      <c r="M100" s="61">
        <f t="shared" si="4"/>
        <v>0</v>
      </c>
      <c r="N100" s="61">
        <f t="shared" si="5"/>
        <v>0</v>
      </c>
      <c r="O100" s="15"/>
    </row>
    <row r="101" spans="1:15" ht="29.4" thickBot="1" x14ac:dyDescent="0.35">
      <c r="A101" s="73"/>
      <c r="B101" s="47"/>
      <c r="C101" s="32" t="s">
        <v>76</v>
      </c>
      <c r="D101" s="67" t="s">
        <v>75</v>
      </c>
      <c r="E101" s="87"/>
      <c r="F101" s="87"/>
      <c r="G101" s="87" t="s">
        <v>240</v>
      </c>
      <c r="H101" s="68"/>
      <c r="I101" s="21"/>
      <c r="J101" s="21"/>
      <c r="K101" s="21"/>
      <c r="L101" s="60">
        <f t="shared" si="3"/>
        <v>0</v>
      </c>
      <c r="M101" s="61">
        <f t="shared" si="4"/>
        <v>0</v>
      </c>
      <c r="N101" s="61">
        <f t="shared" si="5"/>
        <v>0</v>
      </c>
      <c r="O101" s="15"/>
    </row>
    <row r="102" spans="1:15" ht="58.2" thickBot="1" x14ac:dyDescent="0.35">
      <c r="A102" s="73"/>
      <c r="B102" s="41" t="s">
        <v>171</v>
      </c>
      <c r="C102" s="55" t="s">
        <v>74</v>
      </c>
      <c r="D102" s="56" t="s">
        <v>77</v>
      </c>
      <c r="E102" s="57" t="s">
        <v>116</v>
      </c>
      <c r="F102" s="57"/>
      <c r="G102" s="57"/>
      <c r="H102" s="58"/>
      <c r="I102" s="59"/>
      <c r="J102" s="59"/>
      <c r="K102" s="59"/>
      <c r="L102" s="60">
        <f t="shared" si="3"/>
        <v>0</v>
      </c>
      <c r="M102" s="61">
        <f t="shared" si="4"/>
        <v>0</v>
      </c>
      <c r="N102" s="61">
        <f t="shared" si="5"/>
        <v>0</v>
      </c>
      <c r="O102" s="15"/>
    </row>
    <row r="103" spans="1:15" ht="58.2" thickBot="1" x14ac:dyDescent="0.35">
      <c r="A103" s="73"/>
      <c r="B103" s="42"/>
      <c r="C103" s="30" t="s">
        <v>76</v>
      </c>
      <c r="D103" s="53" t="s">
        <v>77</v>
      </c>
      <c r="E103" s="88"/>
      <c r="F103" s="88" t="s">
        <v>115</v>
      </c>
      <c r="G103" s="88"/>
      <c r="H103" s="25"/>
      <c r="L103" s="60">
        <f t="shared" si="3"/>
        <v>0</v>
      </c>
      <c r="M103" s="61">
        <f t="shared" si="4"/>
        <v>0</v>
      </c>
      <c r="N103" s="61">
        <f t="shared" si="5"/>
        <v>0</v>
      </c>
      <c r="O103" s="15"/>
    </row>
    <row r="104" spans="1:15" ht="29.4" thickBot="1" x14ac:dyDescent="0.35">
      <c r="A104" s="73"/>
      <c r="B104" s="43"/>
      <c r="C104" s="62" t="s">
        <v>76</v>
      </c>
      <c r="D104" s="63" t="s">
        <v>75</v>
      </c>
      <c r="E104" s="85"/>
      <c r="F104" s="85"/>
      <c r="G104" s="85" t="s">
        <v>241</v>
      </c>
      <c r="H104" s="64"/>
      <c r="I104" s="65"/>
      <c r="J104" s="65"/>
      <c r="K104" s="65"/>
      <c r="L104" s="60">
        <f t="shared" si="3"/>
        <v>0</v>
      </c>
      <c r="M104" s="61">
        <f t="shared" si="4"/>
        <v>0</v>
      </c>
      <c r="N104" s="61">
        <f t="shared" si="5"/>
        <v>0</v>
      </c>
      <c r="O104" s="15"/>
    </row>
    <row r="105" spans="1:15" ht="29.4" thickBot="1" x14ac:dyDescent="0.35">
      <c r="A105" s="27" t="s">
        <v>133</v>
      </c>
      <c r="B105" s="38" t="s">
        <v>172</v>
      </c>
      <c r="C105" s="31" t="s">
        <v>74</v>
      </c>
      <c r="D105" s="66" t="s">
        <v>77</v>
      </c>
      <c r="E105" s="86" t="s">
        <v>242</v>
      </c>
      <c r="F105" s="86"/>
      <c r="G105" s="86"/>
      <c r="H105" s="24"/>
      <c r="I105" s="20"/>
      <c r="J105" s="20"/>
      <c r="K105" s="20"/>
      <c r="L105" s="60">
        <f t="shared" si="3"/>
        <v>0</v>
      </c>
      <c r="M105" s="61">
        <f t="shared" si="4"/>
        <v>0</v>
      </c>
      <c r="N105" s="61">
        <f t="shared" si="5"/>
        <v>0</v>
      </c>
      <c r="O105" s="15"/>
    </row>
    <row r="106" spans="1:15" ht="43.8" thickBot="1" x14ac:dyDescent="0.35">
      <c r="A106" s="71"/>
      <c r="B106" s="39"/>
      <c r="C106" s="52" t="s">
        <v>76</v>
      </c>
      <c r="D106" s="15" t="s">
        <v>77</v>
      </c>
      <c r="E106" s="34"/>
      <c r="F106" s="34" t="s">
        <v>243</v>
      </c>
      <c r="G106" s="34"/>
      <c r="H106" s="54"/>
      <c r="I106" s="33"/>
      <c r="J106" s="33"/>
      <c r="K106" s="33"/>
      <c r="L106" s="60">
        <f t="shared" si="3"/>
        <v>0</v>
      </c>
      <c r="M106" s="61">
        <f t="shared" si="4"/>
        <v>0</v>
      </c>
      <c r="N106" s="61">
        <f t="shared" si="5"/>
        <v>0</v>
      </c>
      <c r="O106" s="15"/>
    </row>
    <row r="107" spans="1:15" ht="43.8" thickBot="1" x14ac:dyDescent="0.35">
      <c r="A107" s="77"/>
      <c r="B107" s="40"/>
      <c r="C107" s="32" t="s">
        <v>76</v>
      </c>
      <c r="D107" s="67" t="s">
        <v>75</v>
      </c>
      <c r="E107" s="87"/>
      <c r="F107" s="87"/>
      <c r="G107" s="87" t="s">
        <v>244</v>
      </c>
      <c r="H107" s="68"/>
      <c r="I107" s="21"/>
      <c r="J107" s="21"/>
      <c r="K107" s="21"/>
      <c r="L107" s="60">
        <f t="shared" si="3"/>
        <v>0</v>
      </c>
      <c r="M107" s="61">
        <f t="shared" si="4"/>
        <v>0</v>
      </c>
      <c r="N107" s="61">
        <f t="shared" si="5"/>
        <v>0</v>
      </c>
      <c r="O107" s="15"/>
    </row>
    <row r="108" spans="1:15" ht="29.4" thickBot="1" x14ac:dyDescent="0.35">
      <c r="A108" s="69"/>
      <c r="B108" s="41" t="s">
        <v>173</v>
      </c>
      <c r="C108" s="55" t="s">
        <v>74</v>
      </c>
      <c r="D108" s="56" t="s">
        <v>77</v>
      </c>
      <c r="E108" s="57" t="s">
        <v>245</v>
      </c>
      <c r="F108" s="57"/>
      <c r="G108" s="57"/>
      <c r="H108" s="58"/>
      <c r="I108" s="59"/>
      <c r="J108" s="59"/>
      <c r="K108" s="59"/>
      <c r="L108" s="60">
        <f t="shared" si="3"/>
        <v>0</v>
      </c>
      <c r="M108" s="61">
        <f t="shared" si="4"/>
        <v>0</v>
      </c>
      <c r="N108" s="61">
        <f t="shared" si="5"/>
        <v>0</v>
      </c>
      <c r="O108" s="15"/>
    </row>
    <row r="109" spans="1:15" ht="43.8" thickBot="1" x14ac:dyDescent="0.35">
      <c r="A109" s="69"/>
      <c r="B109" s="42"/>
      <c r="C109" s="30" t="s">
        <v>76</v>
      </c>
      <c r="D109" s="53" t="s">
        <v>77</v>
      </c>
      <c r="E109" s="88"/>
      <c r="F109" s="88" t="s">
        <v>246</v>
      </c>
      <c r="G109" s="88"/>
      <c r="H109" s="25"/>
      <c r="L109" s="60">
        <f t="shared" si="3"/>
        <v>0</v>
      </c>
      <c r="M109" s="61">
        <f t="shared" si="4"/>
        <v>0</v>
      </c>
      <c r="N109" s="61">
        <f t="shared" si="5"/>
        <v>0</v>
      </c>
      <c r="O109" s="15"/>
    </row>
    <row r="110" spans="1:15" ht="29.4" thickBot="1" x14ac:dyDescent="0.35">
      <c r="A110" s="69"/>
      <c r="B110" s="43"/>
      <c r="C110" s="62" t="s">
        <v>76</v>
      </c>
      <c r="D110" s="63" t="s">
        <v>75</v>
      </c>
      <c r="E110" s="85"/>
      <c r="F110" s="85"/>
      <c r="G110" s="85" t="s">
        <v>247</v>
      </c>
      <c r="H110" s="64"/>
      <c r="I110" s="65"/>
      <c r="J110" s="65"/>
      <c r="K110" s="65"/>
      <c r="L110" s="60">
        <f t="shared" si="3"/>
        <v>0</v>
      </c>
      <c r="M110" s="61">
        <f t="shared" si="4"/>
        <v>0</v>
      </c>
      <c r="N110" s="61">
        <f t="shared" si="5"/>
        <v>0</v>
      </c>
      <c r="O110" s="15"/>
    </row>
  </sheetData>
  <conditionalFormatting sqref="B1:B1048576 D1:D1048576">
    <cfRule type="cellIs" dxfId="24" priority="27" operator="equal">
      <formula>"Positiv"</formula>
    </cfRule>
    <cfRule type="cellIs" dxfId="23" priority="28" operator="equal">
      <formula>"Negativ"</formula>
    </cfRule>
  </conditionalFormatting>
  <conditionalFormatting sqref="C1:C1048576">
    <cfRule type="cellIs" dxfId="22" priority="25" operator="equal">
      <formula>"Impact Wesentlichkeit"</formula>
    </cfRule>
    <cfRule type="cellIs" dxfId="21" priority="26" operator="equal">
      <formula>"Finanzielle Wesentlichkeit"</formula>
    </cfRule>
  </conditionalFormatting>
  <conditionalFormatting sqref="G1:G110 H111:H1048576">
    <cfRule type="expression" dxfId="20" priority="24">
      <formula>AND($C1="Finanzielle Wesentlichkeit",$D1="Positiv")</formula>
    </cfRule>
  </conditionalFormatting>
  <conditionalFormatting sqref="G70:M70 N111:N1048576 F1:F69 F71:F110">
    <cfRule type="expression" dxfId="19" priority="30">
      <formula>AND($C1="Finanzielle Wesentlichkeit",$D1="Negativ")</formula>
    </cfRule>
  </conditionalFormatting>
  <conditionalFormatting sqref="H1:H110">
    <cfRule type="expression" dxfId="18" priority="36">
      <formula>($C1="Finanzielle Wesentlichkeit")</formula>
    </cfRule>
    <cfRule type="expression" dxfId="17" priority="37">
      <formula>($C1="Impact Wesentlichkeit")</formula>
    </cfRule>
  </conditionalFormatting>
  <conditionalFormatting sqref="I1:I110">
    <cfRule type="expression" dxfId="16" priority="35">
      <formula>AND($C1="Impact Wesentlichkeit",$D1="Negativ")</formula>
    </cfRule>
  </conditionalFormatting>
  <conditionalFormatting sqref="K1:K110">
    <cfRule type="expression" dxfId="15" priority="32">
      <formula>$C1="Finanzielle Wesentlichkeit"</formula>
    </cfRule>
  </conditionalFormatting>
  <conditionalFormatting sqref="L1:L1048576">
    <cfRule type="expression" dxfId="14" priority="10">
      <formula>AND($D1="Positiv",$L1&gt;=17,$L1&lt;35)</formula>
    </cfRule>
    <cfRule type="expression" dxfId="13" priority="11">
      <formula>AND($D1="Positiv",$L1&gt;=35)</formula>
    </cfRule>
    <cfRule type="expression" dxfId="12" priority="15">
      <formula>AND($D1="Negativ",$L1&gt;=25,$L1&lt;50)</formula>
    </cfRule>
    <cfRule type="expression" dxfId="11" priority="16">
      <formula>AND($D1="Negativ",$L1&gt;=50)</formula>
    </cfRule>
  </conditionalFormatting>
  <conditionalFormatting sqref="M1:M1048576">
    <cfRule type="cellIs" dxfId="10" priority="7" operator="between">
      <formula>9</formula>
      <formula>17</formula>
    </cfRule>
  </conditionalFormatting>
  <conditionalFormatting sqref="M111:M1048576 E1:E110 J1:K110">
    <cfRule type="expression" dxfId="9" priority="33">
      <formula>$C1="Impact Wesentlichkeit"</formula>
    </cfRule>
  </conditionalFormatting>
  <conditionalFormatting sqref="M4:N1048576">
    <cfRule type="cellIs" dxfId="8" priority="2" operator="greaterThan">
      <formula>17</formula>
    </cfRule>
  </conditionalFormatting>
  <conditionalFormatting sqref="N1:N3 N111:N1048576">
    <cfRule type="cellIs" dxfId="7" priority="5" operator="between">
      <formula>9</formula>
      <formula>17</formula>
    </cfRule>
  </conditionalFormatting>
  <conditionalFormatting sqref="N4:N110">
    <cfRule type="cellIs" dxfId="6" priority="3" operator="between">
      <formula>9</formula>
      <formula>17</formula>
    </cfRule>
    <cfRule type="cellIs" dxfId="5" priority="4" operator="greaterThan">
      <formula>17</formula>
    </cfRule>
  </conditionalFormatting>
  <conditionalFormatting sqref="N4:N1048576">
    <cfRule type="cellIs" dxfId="4" priority="1" operator="between">
      <formula>9</formula>
      <formula>17</formula>
    </cfRule>
  </conditionalFormatting>
  <conditionalFormatting sqref="O97">
    <cfRule type="expression" dxfId="3" priority="53">
      <formula>($B111="Finanzielle Wesentlichkeit")</formula>
    </cfRule>
    <cfRule type="expression" dxfId="2" priority="54">
      <formula>($B111="Impact Wesentlichkeit")</formula>
    </cfRule>
  </conditionalFormatting>
  <conditionalFormatting sqref="O98:O110">
    <cfRule type="expression" dxfId="1" priority="113">
      <formula>($B113="Finanzielle Wesentlichkeit")</formula>
    </cfRule>
    <cfRule type="expression" dxfId="0" priority="114">
      <formula>($B113="Impact Wesentlichkeit")</formula>
    </cfRule>
  </conditionalFormatting>
  <dataValidations count="4">
    <dataValidation type="list" errorStyle="warning" allowBlank="1" showInputMessage="1" showErrorMessage="1" errorTitle="Ungültige Skala" error="Zahl zwischen 0 und 5 wählen" sqref="H4:K110" xr:uid="{90F56F0F-4B97-4AE1-8D07-4763BD2C35F8}">
      <formula1>"0,1,2,3,4,5"</formula1>
    </dataValidation>
    <dataValidation type="list" allowBlank="1" showInputMessage="1" showErrorMessage="1" sqref="D4:D1048576" xr:uid="{E1F00A10-BBFA-4E64-8583-14D72688FC72}">
      <formula1>"Positiv,Negativ"</formula1>
    </dataValidation>
    <dataValidation type="list" allowBlank="1" showInputMessage="1" showErrorMessage="1" sqref="C4:C1048576" xr:uid="{665D4454-8E4A-4B12-96CB-691F3C269A4D}">
      <formula1>"Impact Wesentlichkeit,Finanzielle Wesentlichkeit"</formula1>
    </dataValidation>
    <dataValidation errorStyle="warning" allowBlank="1" showInputMessage="1" showErrorMessage="1" errorTitle="Ungültige Skala" error="Zahl zwischen 0 und 5 wählen" sqref="O4:O110" xr:uid="{45BCD632-AB65-40ED-A615-A5AF921BD24D}"/>
  </dataValidations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2" r:id="rId4" name="Button 22">
              <controlPr defaultSize="0" print="0" autoFill="0" autoPict="0" macro="[0]!NeueLeereZeileUnterCursor">
                <anchor moveWithCells="1" sizeWithCells="1">
                  <from>
                    <xdr:col>1</xdr:col>
                    <xdr:colOff>1661160</xdr:colOff>
                    <xdr:row>1</xdr:row>
                    <xdr:rowOff>129540</xdr:rowOff>
                  </from>
                  <to>
                    <xdr:col>3</xdr:col>
                    <xdr:colOff>358140</xdr:colOff>
                    <xdr:row>1</xdr:row>
                    <xdr:rowOff>891540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C852-11F7-4F9D-B25F-52F897E42322}">
  <sheetPr codeName="Tabelle2"/>
  <dimension ref="A1:F50"/>
  <sheetViews>
    <sheetView zoomScale="68" zoomScaleNormal="68" workbookViewId="0">
      <selection activeCell="A61" sqref="A61"/>
    </sheetView>
  </sheetViews>
  <sheetFormatPr baseColWidth="10" defaultRowHeight="14.4" x14ac:dyDescent="0.3"/>
  <cols>
    <col min="1" max="1" width="94.6640625" bestFit="1" customWidth="1"/>
    <col min="2" max="2" width="44.77734375" bestFit="1" customWidth="1"/>
  </cols>
  <sheetData>
    <row r="1" spans="1:6" s="13" customFormat="1" ht="45" customHeight="1" thickBot="1" x14ac:dyDescent="0.35">
      <c r="A1" s="14" t="s">
        <v>48</v>
      </c>
      <c r="B1" s="14" t="s">
        <v>49</v>
      </c>
      <c r="C1" s="98" t="s">
        <v>53</v>
      </c>
      <c r="D1" s="99"/>
      <c r="E1" s="99"/>
      <c r="F1" s="100"/>
    </row>
    <row r="2" spans="1:6" ht="36" x14ac:dyDescent="0.3">
      <c r="A2" s="12" t="s">
        <v>0</v>
      </c>
      <c r="B2" s="101" t="s">
        <v>50</v>
      </c>
      <c r="C2" s="92" t="s">
        <v>55</v>
      </c>
      <c r="D2" s="93"/>
      <c r="E2" s="93"/>
      <c r="F2" s="93"/>
    </row>
    <row r="3" spans="1:6" ht="54" customHeight="1" x14ac:dyDescent="0.3">
      <c r="A3" s="1" t="s">
        <v>1</v>
      </c>
      <c r="B3" s="102"/>
      <c r="C3" s="92" t="s">
        <v>82</v>
      </c>
      <c r="D3" s="93"/>
      <c r="E3" s="93"/>
      <c r="F3" s="93"/>
    </row>
    <row r="4" spans="1:6" ht="36" customHeight="1" thickBot="1" x14ac:dyDescent="0.35">
      <c r="A4" s="1" t="s">
        <v>2</v>
      </c>
      <c r="B4" s="103"/>
      <c r="C4" s="92" t="s">
        <v>54</v>
      </c>
      <c r="D4" s="93"/>
      <c r="E4" s="93"/>
      <c r="F4" s="93"/>
    </row>
    <row r="5" spans="1:6" ht="18" x14ac:dyDescent="0.3">
      <c r="A5" s="1" t="s">
        <v>3</v>
      </c>
      <c r="B5" s="101" t="s">
        <v>56</v>
      </c>
    </row>
    <row r="6" spans="1:6" ht="18.600000000000001" thickBot="1" x14ac:dyDescent="0.35">
      <c r="A6" s="1" t="s">
        <v>4</v>
      </c>
      <c r="B6" s="103"/>
    </row>
    <row r="7" spans="1:6" ht="18" x14ac:dyDescent="0.3">
      <c r="A7" s="1" t="s">
        <v>5</v>
      </c>
      <c r="B7" s="101" t="s">
        <v>80</v>
      </c>
    </row>
    <row r="8" spans="1:6" ht="18" x14ac:dyDescent="0.3">
      <c r="A8" s="1" t="s">
        <v>6</v>
      </c>
      <c r="B8" s="102"/>
    </row>
    <row r="9" spans="1:6" ht="18.600000000000001" thickBot="1" x14ac:dyDescent="0.35">
      <c r="A9" s="1" t="s">
        <v>7</v>
      </c>
      <c r="B9" s="103"/>
    </row>
    <row r="10" spans="1:6" ht="18" customHeight="1" x14ac:dyDescent="0.3">
      <c r="A10" s="1" t="s">
        <v>8</v>
      </c>
      <c r="B10" s="104" t="s">
        <v>79</v>
      </c>
    </row>
    <row r="11" spans="1:6" ht="18" x14ac:dyDescent="0.3">
      <c r="A11" s="1" t="s">
        <v>9</v>
      </c>
      <c r="B11" s="105"/>
    </row>
    <row r="12" spans="1:6" ht="18.600000000000001" thickBot="1" x14ac:dyDescent="0.35">
      <c r="A12" s="2" t="s">
        <v>10</v>
      </c>
      <c r="B12" s="106"/>
    </row>
    <row r="13" spans="1:6" ht="18" x14ac:dyDescent="0.3">
      <c r="A13" s="3" t="s">
        <v>11</v>
      </c>
      <c r="B13" s="94" t="s">
        <v>51</v>
      </c>
    </row>
    <row r="14" spans="1:6" ht="18" x14ac:dyDescent="0.3">
      <c r="A14" s="3" t="s">
        <v>12</v>
      </c>
      <c r="B14" s="95"/>
    </row>
    <row r="15" spans="1:6" ht="18" x14ac:dyDescent="0.3">
      <c r="A15" s="3" t="s">
        <v>13</v>
      </c>
      <c r="B15" s="95"/>
    </row>
    <row r="16" spans="1:6" ht="18" x14ac:dyDescent="0.3">
      <c r="A16" s="3" t="s">
        <v>14</v>
      </c>
      <c r="B16" s="95"/>
    </row>
    <row r="17" spans="1:2" ht="36" x14ac:dyDescent="0.3">
      <c r="A17" s="3" t="s">
        <v>15</v>
      </c>
      <c r="B17" s="95"/>
    </row>
    <row r="18" spans="1:2" ht="36" x14ac:dyDescent="0.3">
      <c r="A18" s="3" t="s">
        <v>16</v>
      </c>
      <c r="B18" s="95"/>
    </row>
    <row r="19" spans="1:2" ht="18" x14ac:dyDescent="0.3">
      <c r="A19" s="4" t="s">
        <v>17</v>
      </c>
      <c r="B19" s="95"/>
    </row>
    <row r="20" spans="1:2" ht="18.600000000000001" thickBot="1" x14ac:dyDescent="0.35">
      <c r="A20" s="3" t="s">
        <v>18</v>
      </c>
      <c r="B20" s="96"/>
    </row>
    <row r="21" spans="1:2" ht="18.600000000000001" thickBot="1" x14ac:dyDescent="0.35">
      <c r="A21" s="3" t="s">
        <v>19</v>
      </c>
      <c r="B21" s="18" t="s">
        <v>61</v>
      </c>
    </row>
    <row r="22" spans="1:2" ht="18.600000000000001" thickBot="1" x14ac:dyDescent="0.35">
      <c r="A22" s="3" t="s">
        <v>20</v>
      </c>
      <c r="B22" s="11" t="s">
        <v>62</v>
      </c>
    </row>
    <row r="23" spans="1:2" ht="18" x14ac:dyDescent="0.3">
      <c r="A23" s="3" t="s">
        <v>249</v>
      </c>
      <c r="B23" s="94" t="s">
        <v>61</v>
      </c>
    </row>
    <row r="24" spans="1:2" ht="18" x14ac:dyDescent="0.3">
      <c r="A24" s="4" t="s">
        <v>21</v>
      </c>
      <c r="B24" s="95"/>
    </row>
    <row r="25" spans="1:2" ht="18.600000000000001" thickBot="1" x14ac:dyDescent="0.35">
      <c r="A25" s="3" t="s">
        <v>22</v>
      </c>
      <c r="B25" s="96"/>
    </row>
    <row r="26" spans="1:2" ht="18" x14ac:dyDescent="0.3">
      <c r="A26" s="22" t="s">
        <v>23</v>
      </c>
      <c r="B26" s="94" t="s">
        <v>64</v>
      </c>
    </row>
    <row r="27" spans="1:2" ht="18" x14ac:dyDescent="0.3">
      <c r="A27" s="22" t="s">
        <v>24</v>
      </c>
      <c r="B27" s="95"/>
    </row>
    <row r="28" spans="1:2" ht="18.600000000000001" thickBot="1" x14ac:dyDescent="0.35">
      <c r="A28" s="23" t="s">
        <v>25</v>
      </c>
      <c r="B28" s="96"/>
    </row>
    <row r="29" spans="1:2" ht="18.600000000000001" thickBot="1" x14ac:dyDescent="0.35">
      <c r="A29" s="3" t="s">
        <v>26</v>
      </c>
      <c r="B29" s="18" t="s">
        <v>63</v>
      </c>
    </row>
    <row r="30" spans="1:2" ht="18" x14ac:dyDescent="0.3">
      <c r="A30" s="3" t="s">
        <v>27</v>
      </c>
      <c r="B30" s="94" t="s">
        <v>83</v>
      </c>
    </row>
    <row r="31" spans="1:2" ht="18" x14ac:dyDescent="0.3">
      <c r="A31" s="3" t="s">
        <v>28</v>
      </c>
      <c r="B31" s="95"/>
    </row>
    <row r="32" spans="1:2" ht="18" x14ac:dyDescent="0.3">
      <c r="A32" s="3" t="s">
        <v>29</v>
      </c>
      <c r="B32" s="95"/>
    </row>
    <row r="33" spans="1:2" ht="18" x14ac:dyDescent="0.3">
      <c r="A33" s="3" t="s">
        <v>30</v>
      </c>
      <c r="B33" s="95"/>
    </row>
    <row r="34" spans="1:2" ht="18.600000000000001" thickBot="1" x14ac:dyDescent="0.35">
      <c r="A34" s="3" t="s">
        <v>31</v>
      </c>
      <c r="B34" s="96"/>
    </row>
    <row r="35" spans="1:2" ht="18" x14ac:dyDescent="0.3">
      <c r="A35" s="3" t="s">
        <v>32</v>
      </c>
      <c r="B35" s="94" t="s">
        <v>84</v>
      </c>
    </row>
    <row r="36" spans="1:2" ht="18" x14ac:dyDescent="0.3">
      <c r="A36" s="3" t="s">
        <v>33</v>
      </c>
      <c r="B36" s="95"/>
    </row>
    <row r="37" spans="1:2" ht="18.600000000000001" thickBot="1" x14ac:dyDescent="0.35">
      <c r="A37" s="5" t="s">
        <v>34</v>
      </c>
      <c r="B37" s="96"/>
    </row>
    <row r="38" spans="1:2" ht="18.600000000000001" thickBot="1" x14ac:dyDescent="0.35">
      <c r="A38" s="3" t="s">
        <v>35</v>
      </c>
      <c r="B38" s="83" t="s">
        <v>65</v>
      </c>
    </row>
    <row r="39" spans="1:2" ht="18.600000000000001" thickBot="1" x14ac:dyDescent="0.35">
      <c r="A39" s="4" t="s">
        <v>36</v>
      </c>
      <c r="B39" s="84" t="s">
        <v>81</v>
      </c>
    </row>
    <row r="40" spans="1:2" ht="18" x14ac:dyDescent="0.3">
      <c r="A40" s="4" t="s">
        <v>37</v>
      </c>
      <c r="B40" s="94" t="s">
        <v>66</v>
      </c>
    </row>
    <row r="41" spans="1:2" ht="18" x14ac:dyDescent="0.3">
      <c r="A41" s="3" t="s">
        <v>38</v>
      </c>
      <c r="B41" s="95"/>
    </row>
    <row r="42" spans="1:2" ht="18.600000000000001" thickBot="1" x14ac:dyDescent="0.4">
      <c r="A42" s="6" t="s">
        <v>39</v>
      </c>
      <c r="B42" s="96"/>
    </row>
    <row r="43" spans="1:2" ht="18" x14ac:dyDescent="0.35">
      <c r="A43" s="7" t="s">
        <v>40</v>
      </c>
      <c r="B43" s="94" t="s">
        <v>134</v>
      </c>
    </row>
    <row r="44" spans="1:2" ht="18" x14ac:dyDescent="0.3">
      <c r="A44" s="8" t="s">
        <v>41</v>
      </c>
      <c r="B44" s="95"/>
    </row>
    <row r="45" spans="1:2" ht="18.600000000000001" thickBot="1" x14ac:dyDescent="0.4">
      <c r="A45" s="7" t="s">
        <v>42</v>
      </c>
      <c r="B45" s="96"/>
    </row>
    <row r="46" spans="1:2" ht="18" x14ac:dyDescent="0.35">
      <c r="A46" s="9" t="s">
        <v>43</v>
      </c>
      <c r="B46" s="90" t="s">
        <v>52</v>
      </c>
    </row>
    <row r="47" spans="1:2" ht="18" x14ac:dyDescent="0.35">
      <c r="A47" s="10" t="s">
        <v>44</v>
      </c>
      <c r="B47" s="97"/>
    </row>
    <row r="48" spans="1:2" ht="18.600000000000001" thickBot="1" x14ac:dyDescent="0.4">
      <c r="A48" s="9" t="s">
        <v>45</v>
      </c>
      <c r="B48" s="91"/>
    </row>
    <row r="49" spans="1:2" ht="18" x14ac:dyDescent="0.35">
      <c r="A49" s="9" t="s">
        <v>46</v>
      </c>
      <c r="B49" s="90" t="s">
        <v>67</v>
      </c>
    </row>
    <row r="50" spans="1:2" ht="18.600000000000001" thickBot="1" x14ac:dyDescent="0.4">
      <c r="A50" s="10" t="s">
        <v>47</v>
      </c>
      <c r="B50" s="91"/>
    </row>
  </sheetData>
  <mergeCells count="17">
    <mergeCell ref="C1:F1"/>
    <mergeCell ref="B7:B9"/>
    <mergeCell ref="B5:B6"/>
    <mergeCell ref="B30:B34"/>
    <mergeCell ref="B35:B37"/>
    <mergeCell ref="B26:B28"/>
    <mergeCell ref="B2:B4"/>
    <mergeCell ref="B10:B12"/>
    <mergeCell ref="B13:B20"/>
    <mergeCell ref="B23:B25"/>
    <mergeCell ref="B49:B50"/>
    <mergeCell ref="C2:F2"/>
    <mergeCell ref="C3:F3"/>
    <mergeCell ref="C4:F4"/>
    <mergeCell ref="B43:B45"/>
    <mergeCell ref="B40:B42"/>
    <mergeCell ref="B46:B48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5C57-2FC5-436C-9FC7-89D2EF4D6657}">
  <dimension ref="A1:J82"/>
  <sheetViews>
    <sheetView topLeftCell="B5" zoomScale="70" zoomScaleNormal="70" workbookViewId="0">
      <selection activeCell="J29" sqref="J29"/>
    </sheetView>
  </sheetViews>
  <sheetFormatPr baseColWidth="10" defaultRowHeight="14.4" x14ac:dyDescent="0.3"/>
  <cols>
    <col min="2" max="2" width="24" customWidth="1"/>
    <col min="3" max="3" width="33.77734375" customWidth="1"/>
    <col min="4" max="4" width="26.6640625" customWidth="1"/>
    <col min="5" max="5" width="24.77734375" customWidth="1"/>
    <col min="6" max="6" width="16.33203125" customWidth="1"/>
    <col min="8" max="8" width="53.77734375" bestFit="1" customWidth="1"/>
  </cols>
  <sheetData>
    <row r="1" spans="1:10" x14ac:dyDescent="0.3">
      <c r="C1" t="s">
        <v>250</v>
      </c>
      <c r="D1" t="s">
        <v>251</v>
      </c>
      <c r="E1" t="s">
        <v>252</v>
      </c>
      <c r="F1" t="s">
        <v>253</v>
      </c>
    </row>
    <row r="2" spans="1:10" ht="43.2" x14ac:dyDescent="0.3">
      <c r="A2" t="s">
        <v>254</v>
      </c>
      <c r="B2" s="89" t="s">
        <v>255</v>
      </c>
      <c r="C2" s="89" t="s">
        <v>0</v>
      </c>
      <c r="D2">
        <v>3</v>
      </c>
      <c r="E2">
        <v>3.39</v>
      </c>
      <c r="F2">
        <v>3.2</v>
      </c>
      <c r="H2" t="s">
        <v>50</v>
      </c>
      <c r="I2">
        <f>AVERAGE(D2:D4)</f>
        <v>3.9</v>
      </c>
      <c r="J2">
        <f>AVERAGE(E2:E4)</f>
        <v>3.2166666666666663</v>
      </c>
    </row>
    <row r="3" spans="1:10" x14ac:dyDescent="0.3">
      <c r="B3" t="s">
        <v>256</v>
      </c>
      <c r="C3" t="s">
        <v>1</v>
      </c>
      <c r="D3">
        <v>3.9</v>
      </c>
      <c r="E3">
        <v>2.88</v>
      </c>
      <c r="F3">
        <v>3.4</v>
      </c>
      <c r="H3" t="s">
        <v>56</v>
      </c>
      <c r="I3">
        <f>AVERAGE(D6,D10)</f>
        <v>3.35</v>
      </c>
      <c r="J3">
        <f>AVERAGE(E6,E10)</f>
        <v>2.5949999999999998</v>
      </c>
    </row>
    <row r="4" spans="1:10" x14ac:dyDescent="0.3">
      <c r="B4" t="s">
        <v>257</v>
      </c>
      <c r="C4" t="s">
        <v>2</v>
      </c>
      <c r="D4">
        <v>4.8</v>
      </c>
      <c r="E4">
        <v>3.38</v>
      </c>
      <c r="F4">
        <v>4.0999999999999996</v>
      </c>
      <c r="H4" t="s">
        <v>378</v>
      </c>
      <c r="I4">
        <f>AVERAGE(D11:D13)</f>
        <v>3.8333333333333335</v>
      </c>
      <c r="J4">
        <f>AVERAGE(E11:E13)</f>
        <v>2.7266666666666666</v>
      </c>
    </row>
    <row r="5" spans="1:10" ht="57.6" x14ac:dyDescent="0.3">
      <c r="A5" s="89" t="s">
        <v>258</v>
      </c>
      <c r="B5" s="89" t="s">
        <v>259</v>
      </c>
      <c r="C5" s="89" t="s">
        <v>260</v>
      </c>
      <c r="D5">
        <v>3</v>
      </c>
      <c r="E5">
        <v>2.34</v>
      </c>
      <c r="F5">
        <v>2.7</v>
      </c>
      <c r="H5" t="s">
        <v>79</v>
      </c>
      <c r="I5">
        <f>AVERAGE(D22:D24)</f>
        <v>3.2999999999999994</v>
      </c>
      <c r="J5">
        <f>AVERAGE(E22:E24)</f>
        <v>2.6199999999999997</v>
      </c>
    </row>
    <row r="6" spans="1:10" x14ac:dyDescent="0.3">
      <c r="B6" t="s">
        <v>261</v>
      </c>
      <c r="C6" t="s">
        <v>3</v>
      </c>
      <c r="D6">
        <v>3.6</v>
      </c>
      <c r="E6">
        <v>2.62</v>
      </c>
      <c r="F6">
        <v>3.1</v>
      </c>
      <c r="H6" t="s">
        <v>51</v>
      </c>
      <c r="I6">
        <f>AVERAGE(D25:D32)</f>
        <v>3.3749999999999996</v>
      </c>
      <c r="J6">
        <f>AVERAGE(E25:E32)</f>
        <v>4.1012500000000003</v>
      </c>
    </row>
    <row r="7" spans="1:10" x14ac:dyDescent="0.3">
      <c r="B7" t="s">
        <v>262</v>
      </c>
      <c r="C7" t="s">
        <v>263</v>
      </c>
      <c r="D7">
        <v>1.9</v>
      </c>
      <c r="E7">
        <v>2.0299999999999998</v>
      </c>
      <c r="F7">
        <v>2</v>
      </c>
      <c r="H7" t="s">
        <v>379</v>
      </c>
      <c r="I7">
        <f>AVERAGE(D33,D35:D37)</f>
        <v>2.125</v>
      </c>
      <c r="J7">
        <f>AVERAGE(E33,E35:E37)</f>
        <v>3.5449999999999999</v>
      </c>
    </row>
    <row r="8" spans="1:10" x14ac:dyDescent="0.3">
      <c r="B8" t="s">
        <v>264</v>
      </c>
      <c r="C8" t="s">
        <v>265</v>
      </c>
      <c r="D8">
        <v>1.9</v>
      </c>
      <c r="E8">
        <v>1.99</v>
      </c>
      <c r="F8">
        <v>1.9</v>
      </c>
      <c r="H8" t="s">
        <v>62</v>
      </c>
      <c r="I8">
        <f>D34</f>
        <v>3.4</v>
      </c>
      <c r="J8">
        <f>E34</f>
        <v>3.78</v>
      </c>
    </row>
    <row r="9" spans="1:10" x14ac:dyDescent="0.3">
      <c r="B9" t="s">
        <v>266</v>
      </c>
      <c r="C9" t="s">
        <v>267</v>
      </c>
      <c r="D9">
        <v>2.9</v>
      </c>
      <c r="E9">
        <v>1.99</v>
      </c>
      <c r="F9">
        <v>2.4</v>
      </c>
      <c r="H9" t="s">
        <v>64</v>
      </c>
      <c r="I9">
        <f>AVERAGE(D38:D40)</f>
        <v>1.9000000000000001</v>
      </c>
      <c r="J9">
        <f>AVERAGE(E38:E40)</f>
        <v>3.61</v>
      </c>
    </row>
    <row r="10" spans="1:10" x14ac:dyDescent="0.3">
      <c r="B10" t="s">
        <v>268</v>
      </c>
      <c r="C10" t="s">
        <v>4</v>
      </c>
      <c r="D10">
        <v>3.1</v>
      </c>
      <c r="E10">
        <v>2.57</v>
      </c>
      <c r="F10">
        <v>2.8</v>
      </c>
      <c r="H10" t="s">
        <v>380</v>
      </c>
      <c r="I10">
        <f>D41</f>
        <v>3.3</v>
      </c>
      <c r="J10">
        <f>E41</f>
        <v>4.1900000000000004</v>
      </c>
    </row>
    <row r="11" spans="1:10" ht="57.6" x14ac:dyDescent="0.3">
      <c r="A11" s="89" t="s">
        <v>269</v>
      </c>
      <c r="B11" t="s">
        <v>270</v>
      </c>
      <c r="C11" t="s">
        <v>5</v>
      </c>
      <c r="D11">
        <v>3.9</v>
      </c>
      <c r="E11">
        <v>2.8</v>
      </c>
      <c r="F11">
        <v>3.3</v>
      </c>
      <c r="H11" t="s">
        <v>83</v>
      </c>
      <c r="I11">
        <f>AVERAGE(D42,D44,D45,D48,D49)</f>
        <v>3.2</v>
      </c>
      <c r="J11">
        <f>AVERAGE(E42,E44,E45,E48,E49)</f>
        <v>2.964</v>
      </c>
    </row>
    <row r="12" spans="1:10" x14ac:dyDescent="0.3">
      <c r="B12" t="s">
        <v>271</v>
      </c>
      <c r="C12" t="s">
        <v>6</v>
      </c>
      <c r="D12">
        <v>4.0999999999999996</v>
      </c>
      <c r="E12">
        <v>2.58</v>
      </c>
      <c r="F12">
        <v>3.4</v>
      </c>
      <c r="H12" t="s">
        <v>84</v>
      </c>
      <c r="I12">
        <f>AVERAGE(D55,D56,D58)</f>
        <v>2.2333333333333329</v>
      </c>
      <c r="J12">
        <f>AVERAGE(E55,E56,E58)</f>
        <v>3.2566666666666664</v>
      </c>
    </row>
    <row r="13" spans="1:10" x14ac:dyDescent="0.3">
      <c r="B13" t="s">
        <v>272</v>
      </c>
      <c r="C13" t="s">
        <v>7</v>
      </c>
      <c r="D13">
        <v>3.5</v>
      </c>
      <c r="E13">
        <v>2.8</v>
      </c>
      <c r="F13">
        <v>3.2</v>
      </c>
      <c r="H13" t="s">
        <v>65</v>
      </c>
      <c r="I13">
        <f>'Grafische Darstellung'!D68</f>
        <v>3.2</v>
      </c>
      <c r="J13">
        <f>'Grafische Darstellung'!E68</f>
        <v>3.27</v>
      </c>
    </row>
    <row r="14" spans="1:10" x14ac:dyDescent="0.3">
      <c r="B14" t="s">
        <v>273</v>
      </c>
      <c r="C14" t="s">
        <v>274</v>
      </c>
      <c r="D14">
        <v>1.2</v>
      </c>
      <c r="E14">
        <v>1.71</v>
      </c>
      <c r="F14">
        <v>1.5</v>
      </c>
      <c r="H14" t="s">
        <v>81</v>
      </c>
      <c r="I14">
        <f>'Grafische Darstellung'!D69</f>
        <v>4</v>
      </c>
      <c r="J14">
        <f>'Grafische Darstellung'!E69</f>
        <v>2.92</v>
      </c>
    </row>
    <row r="15" spans="1:10" x14ac:dyDescent="0.3">
      <c r="B15" t="s">
        <v>275</v>
      </c>
      <c r="C15" t="s">
        <v>276</v>
      </c>
      <c r="D15">
        <v>2</v>
      </c>
      <c r="E15">
        <v>1.53</v>
      </c>
      <c r="F15">
        <v>1.8</v>
      </c>
      <c r="H15" t="s">
        <v>66</v>
      </c>
      <c r="I15">
        <f>AVERAGE(D71:D73)</f>
        <v>2.7333333333333329</v>
      </c>
      <c r="J15">
        <f>AVERAGE(E71:E73)</f>
        <v>3.9033333333333329</v>
      </c>
    </row>
    <row r="16" spans="1:10" ht="57.6" x14ac:dyDescent="0.3">
      <c r="A16" s="89" t="s">
        <v>277</v>
      </c>
      <c r="B16" t="s">
        <v>278</v>
      </c>
      <c r="C16" t="s">
        <v>279</v>
      </c>
      <c r="D16">
        <v>2.2999999999999998</v>
      </c>
      <c r="E16">
        <v>2.57</v>
      </c>
      <c r="F16">
        <v>2.5</v>
      </c>
      <c r="H16" t="s">
        <v>134</v>
      </c>
      <c r="I16">
        <f>AVERAGE(D74:D76)</f>
        <v>2.4666666666666668</v>
      </c>
      <c r="J16">
        <f>AVERAGE(E74:E76)</f>
        <v>3.2533333333333334</v>
      </c>
    </row>
    <row r="17" spans="1:10" x14ac:dyDescent="0.3">
      <c r="B17" t="s">
        <v>280</v>
      </c>
      <c r="C17" t="s">
        <v>281</v>
      </c>
      <c r="D17">
        <v>2.6</v>
      </c>
      <c r="E17">
        <v>2.48</v>
      </c>
      <c r="F17">
        <v>2.5</v>
      </c>
      <c r="H17" t="s">
        <v>52</v>
      </c>
      <c r="I17">
        <f>AVERAGE(D77,D78,D80)</f>
        <v>2.9000000000000004</v>
      </c>
      <c r="J17">
        <f>AVERAGE(E77,E78,E80)</f>
        <v>3.6533333333333329</v>
      </c>
    </row>
    <row r="18" spans="1:10" x14ac:dyDescent="0.3">
      <c r="B18" t="s">
        <v>282</v>
      </c>
      <c r="C18" t="s">
        <v>283</v>
      </c>
      <c r="D18">
        <v>2</v>
      </c>
      <c r="E18">
        <v>1.95</v>
      </c>
      <c r="F18">
        <v>2</v>
      </c>
      <c r="H18" t="s">
        <v>67</v>
      </c>
      <c r="I18">
        <f>AVERAGE(D81:D82)</f>
        <v>2.15</v>
      </c>
      <c r="J18">
        <f>AVERAGE(E81:E82)</f>
        <v>3.3250000000000002</v>
      </c>
    </row>
    <row r="19" spans="1:10" x14ac:dyDescent="0.3">
      <c r="B19" t="s">
        <v>284</v>
      </c>
      <c r="C19" t="s">
        <v>285</v>
      </c>
      <c r="D19">
        <v>1.4</v>
      </c>
      <c r="E19">
        <v>1.77</v>
      </c>
      <c r="F19">
        <v>1.6</v>
      </c>
      <c r="H19" t="s">
        <v>381</v>
      </c>
      <c r="I19">
        <f>AVERAGE(D8,D9,D16:D21)</f>
        <v>2.25</v>
      </c>
      <c r="J19">
        <f>AVERAGE(E8,E9,E16:E21)</f>
        <v>2.0824999999999996</v>
      </c>
    </row>
    <row r="20" spans="1:10" x14ac:dyDescent="0.3">
      <c r="B20" t="s">
        <v>286</v>
      </c>
      <c r="C20" t="s">
        <v>287</v>
      </c>
      <c r="D20">
        <v>2.9</v>
      </c>
      <c r="E20">
        <v>1.9</v>
      </c>
      <c r="F20">
        <v>2.4</v>
      </c>
      <c r="H20" t="s">
        <v>382</v>
      </c>
      <c r="I20">
        <f>AVERAGE(D14:D15)</f>
        <v>1.6</v>
      </c>
      <c r="J20">
        <f>AVERAGE(E14:E15)</f>
        <v>1.62</v>
      </c>
    </row>
    <row r="21" spans="1:10" x14ac:dyDescent="0.3">
      <c r="B21" t="s">
        <v>288</v>
      </c>
      <c r="C21" t="s">
        <v>289</v>
      </c>
      <c r="D21">
        <v>2</v>
      </c>
      <c r="E21">
        <v>2.0099999999999998</v>
      </c>
      <c r="F21">
        <v>2</v>
      </c>
      <c r="H21" t="s">
        <v>383</v>
      </c>
      <c r="I21">
        <f>AVERAGE(D43,D46,D47,D51,D52,D53,D57)</f>
        <v>2.4428571428571426</v>
      </c>
      <c r="J21">
        <f>AVERAGE(E43,E46,E47,E51,E52,E53,E57)</f>
        <v>2.6857142857142859</v>
      </c>
    </row>
    <row r="22" spans="1:10" x14ac:dyDescent="0.3">
      <c r="A22" t="s">
        <v>290</v>
      </c>
      <c r="B22" t="s">
        <v>291</v>
      </c>
      <c r="C22" t="s">
        <v>8</v>
      </c>
      <c r="D22">
        <v>3.2</v>
      </c>
      <c r="E22">
        <v>2.78</v>
      </c>
      <c r="F22">
        <v>3</v>
      </c>
      <c r="H22" t="s">
        <v>384</v>
      </c>
      <c r="I22">
        <f>AVERAGE(D50,D54)</f>
        <v>2.5499999999999998</v>
      </c>
      <c r="J22">
        <f>AVERAGE(E50,E54)</f>
        <v>2.7050000000000001</v>
      </c>
    </row>
    <row r="23" spans="1:10" x14ac:dyDescent="0.3">
      <c r="B23" t="s">
        <v>292</v>
      </c>
      <c r="C23" t="s">
        <v>9</v>
      </c>
      <c r="D23">
        <v>3.4</v>
      </c>
      <c r="E23">
        <v>2.59</v>
      </c>
      <c r="F23">
        <v>3</v>
      </c>
      <c r="H23" t="s">
        <v>385</v>
      </c>
      <c r="I23">
        <f>D59</f>
        <v>3</v>
      </c>
      <c r="J23">
        <f>E59</f>
        <v>2.85</v>
      </c>
    </row>
    <row r="24" spans="1:10" x14ac:dyDescent="0.3">
      <c r="B24" t="s">
        <v>293</v>
      </c>
      <c r="C24" t="s">
        <v>10</v>
      </c>
      <c r="D24">
        <v>3.3</v>
      </c>
      <c r="E24">
        <v>2.4900000000000002</v>
      </c>
      <c r="F24">
        <v>2.9</v>
      </c>
      <c r="H24" t="s">
        <v>387</v>
      </c>
      <c r="I24">
        <f>AVERAGE(D60:D67)</f>
        <v>1.8375000000000001</v>
      </c>
      <c r="J24">
        <f>AVERAGE(E60:E67)</f>
        <v>2.2487499999999998</v>
      </c>
    </row>
    <row r="25" spans="1:10" ht="43.2" x14ac:dyDescent="0.3">
      <c r="A25" s="89" t="s">
        <v>294</v>
      </c>
      <c r="B25" t="s">
        <v>295</v>
      </c>
      <c r="C25" t="s">
        <v>11</v>
      </c>
      <c r="D25">
        <v>3.2</v>
      </c>
      <c r="E25">
        <v>4.3099999999999996</v>
      </c>
      <c r="F25">
        <v>3.8</v>
      </c>
      <c r="H25" t="s">
        <v>386</v>
      </c>
      <c r="I25">
        <f>D70</f>
        <v>2.9</v>
      </c>
      <c r="J25">
        <f>E70</f>
        <v>2.7</v>
      </c>
    </row>
    <row r="26" spans="1:10" x14ac:dyDescent="0.3">
      <c r="B26" t="s">
        <v>296</v>
      </c>
      <c r="C26" t="s">
        <v>12</v>
      </c>
      <c r="D26">
        <v>3.8</v>
      </c>
      <c r="E26">
        <v>4.08</v>
      </c>
      <c r="F26">
        <v>3.9</v>
      </c>
      <c r="H26" t="s">
        <v>388</v>
      </c>
      <c r="I26">
        <f>D79</f>
        <v>2.2999999999999998</v>
      </c>
      <c r="J26">
        <f>E79</f>
        <v>2.09</v>
      </c>
    </row>
    <row r="27" spans="1:10" x14ac:dyDescent="0.3">
      <c r="B27" t="s">
        <v>297</v>
      </c>
      <c r="C27" t="s">
        <v>13</v>
      </c>
      <c r="D27">
        <v>3.7</v>
      </c>
      <c r="E27">
        <v>4.32</v>
      </c>
      <c r="F27">
        <v>4</v>
      </c>
    </row>
    <row r="28" spans="1:10" x14ac:dyDescent="0.3">
      <c r="B28" t="s">
        <v>298</v>
      </c>
      <c r="C28" t="s">
        <v>14</v>
      </c>
      <c r="D28">
        <v>3.3</v>
      </c>
      <c r="E28">
        <v>4.33</v>
      </c>
      <c r="F28">
        <v>3.8</v>
      </c>
    </row>
    <row r="29" spans="1:10" x14ac:dyDescent="0.3">
      <c r="B29" t="s">
        <v>299</v>
      </c>
      <c r="C29" t="s">
        <v>15</v>
      </c>
      <c r="D29">
        <v>2.4</v>
      </c>
      <c r="E29">
        <v>3.69</v>
      </c>
      <c r="F29">
        <v>3.1</v>
      </c>
    </row>
    <row r="30" spans="1:10" x14ac:dyDescent="0.3">
      <c r="B30" t="s">
        <v>300</v>
      </c>
      <c r="C30" t="s">
        <v>16</v>
      </c>
      <c r="D30">
        <v>3.2</v>
      </c>
      <c r="E30">
        <v>3.78</v>
      </c>
      <c r="F30">
        <v>3.5</v>
      </c>
    </row>
    <row r="31" spans="1:10" x14ac:dyDescent="0.3">
      <c r="B31" t="s">
        <v>301</v>
      </c>
      <c r="C31" t="s">
        <v>17</v>
      </c>
      <c r="D31">
        <v>3.5</v>
      </c>
      <c r="E31">
        <v>4.0999999999999996</v>
      </c>
      <c r="F31">
        <v>3.8</v>
      </c>
    </row>
    <row r="32" spans="1:10" x14ac:dyDescent="0.3">
      <c r="B32" t="s">
        <v>302</v>
      </c>
      <c r="C32" t="s">
        <v>18</v>
      </c>
      <c r="D32">
        <v>3.9</v>
      </c>
      <c r="E32">
        <v>4.2</v>
      </c>
      <c r="F32">
        <v>4.0999999999999996</v>
      </c>
    </row>
    <row r="33" spans="1:6" x14ac:dyDescent="0.3">
      <c r="B33" t="s">
        <v>303</v>
      </c>
      <c r="C33" t="s">
        <v>19</v>
      </c>
      <c r="D33">
        <v>1.8</v>
      </c>
      <c r="E33">
        <v>3.52</v>
      </c>
      <c r="F33">
        <v>2.7</v>
      </c>
    </row>
    <row r="34" spans="1:6" x14ac:dyDescent="0.3">
      <c r="B34" t="s">
        <v>304</v>
      </c>
      <c r="C34" t="s">
        <v>20</v>
      </c>
      <c r="D34">
        <v>3.4</v>
      </c>
      <c r="E34">
        <v>3.78</v>
      </c>
      <c r="F34">
        <v>3.6</v>
      </c>
    </row>
    <row r="35" spans="1:6" x14ac:dyDescent="0.3">
      <c r="B35" t="s">
        <v>305</v>
      </c>
      <c r="C35" t="s">
        <v>306</v>
      </c>
      <c r="D35">
        <v>2.6</v>
      </c>
      <c r="E35">
        <v>3.4</v>
      </c>
      <c r="F35">
        <v>3</v>
      </c>
    </row>
    <row r="36" spans="1:6" x14ac:dyDescent="0.3">
      <c r="B36" t="s">
        <v>307</v>
      </c>
      <c r="C36" t="s">
        <v>21</v>
      </c>
      <c r="D36">
        <v>2</v>
      </c>
      <c r="E36">
        <v>3.64</v>
      </c>
      <c r="F36">
        <v>2.8</v>
      </c>
    </row>
    <row r="37" spans="1:6" x14ac:dyDescent="0.3">
      <c r="B37" t="s">
        <v>308</v>
      </c>
      <c r="C37" t="s">
        <v>22</v>
      </c>
      <c r="D37">
        <v>2.1</v>
      </c>
      <c r="E37">
        <v>3.62</v>
      </c>
      <c r="F37">
        <v>2.9</v>
      </c>
    </row>
    <row r="38" spans="1:6" x14ac:dyDescent="0.3">
      <c r="B38" t="s">
        <v>309</v>
      </c>
      <c r="C38" t="s">
        <v>23</v>
      </c>
      <c r="D38">
        <v>1.8</v>
      </c>
      <c r="E38">
        <v>3.78</v>
      </c>
      <c r="F38">
        <v>2.8</v>
      </c>
    </row>
    <row r="39" spans="1:6" x14ac:dyDescent="0.3">
      <c r="B39" t="s">
        <v>310</v>
      </c>
      <c r="C39" t="s">
        <v>24</v>
      </c>
      <c r="D39">
        <v>1.8</v>
      </c>
      <c r="E39">
        <v>3.73</v>
      </c>
      <c r="F39">
        <v>2.8</v>
      </c>
    </row>
    <row r="40" spans="1:6" x14ac:dyDescent="0.3">
      <c r="B40" t="s">
        <v>311</v>
      </c>
      <c r="C40" t="s">
        <v>25</v>
      </c>
      <c r="D40">
        <v>2.1</v>
      </c>
      <c r="E40">
        <v>3.32</v>
      </c>
      <c r="F40">
        <v>2.7</v>
      </c>
    </row>
    <row r="41" spans="1:6" x14ac:dyDescent="0.3">
      <c r="B41" t="s">
        <v>312</v>
      </c>
      <c r="C41" t="s">
        <v>26</v>
      </c>
      <c r="D41">
        <v>3.3</v>
      </c>
      <c r="E41">
        <v>4.1900000000000004</v>
      </c>
      <c r="F41">
        <v>3.7</v>
      </c>
    </row>
    <row r="42" spans="1:6" ht="86.4" x14ac:dyDescent="0.3">
      <c r="A42" s="89" t="s">
        <v>313</v>
      </c>
      <c r="B42" t="s">
        <v>314</v>
      </c>
      <c r="C42" t="s">
        <v>27</v>
      </c>
      <c r="D42">
        <v>3</v>
      </c>
      <c r="E42">
        <v>3.34</v>
      </c>
      <c r="F42">
        <v>3.2</v>
      </c>
    </row>
    <row r="43" spans="1:6" x14ac:dyDescent="0.3">
      <c r="B43" t="s">
        <v>315</v>
      </c>
      <c r="C43" t="s">
        <v>316</v>
      </c>
      <c r="D43">
        <v>3</v>
      </c>
      <c r="E43">
        <v>2.8</v>
      </c>
      <c r="F43">
        <v>2.9</v>
      </c>
    </row>
    <row r="44" spans="1:6" x14ac:dyDescent="0.3">
      <c r="B44" t="s">
        <v>317</v>
      </c>
      <c r="C44" t="s">
        <v>28</v>
      </c>
      <c r="D44">
        <v>3.3</v>
      </c>
      <c r="E44">
        <v>2.72</v>
      </c>
      <c r="F44">
        <v>3</v>
      </c>
    </row>
    <row r="45" spans="1:6" x14ac:dyDescent="0.3">
      <c r="B45" t="s">
        <v>318</v>
      </c>
      <c r="C45" t="s">
        <v>29</v>
      </c>
      <c r="D45">
        <v>3.2</v>
      </c>
      <c r="E45">
        <v>2.99</v>
      </c>
      <c r="F45">
        <v>3.1</v>
      </c>
    </row>
    <row r="46" spans="1:6" x14ac:dyDescent="0.3">
      <c r="B46" t="s">
        <v>319</v>
      </c>
      <c r="C46" t="s">
        <v>320</v>
      </c>
      <c r="D46">
        <v>2.4</v>
      </c>
      <c r="E46">
        <v>2.71</v>
      </c>
      <c r="F46">
        <v>2.5</v>
      </c>
    </row>
    <row r="47" spans="1:6" x14ac:dyDescent="0.3">
      <c r="B47" t="s">
        <v>321</v>
      </c>
      <c r="C47" t="s">
        <v>322</v>
      </c>
      <c r="D47">
        <v>2.5</v>
      </c>
      <c r="E47">
        <v>2.63</v>
      </c>
      <c r="F47">
        <v>2.6</v>
      </c>
    </row>
    <row r="48" spans="1:6" x14ac:dyDescent="0.3">
      <c r="B48" t="s">
        <v>323</v>
      </c>
      <c r="C48" t="s">
        <v>30</v>
      </c>
      <c r="D48">
        <v>3.1</v>
      </c>
      <c r="E48">
        <v>2.63</v>
      </c>
      <c r="F48">
        <v>2.9</v>
      </c>
    </row>
    <row r="49" spans="1:6" x14ac:dyDescent="0.3">
      <c r="B49" t="s">
        <v>324</v>
      </c>
      <c r="C49" t="s">
        <v>31</v>
      </c>
      <c r="D49">
        <v>3.4</v>
      </c>
      <c r="E49">
        <v>3.14</v>
      </c>
      <c r="F49">
        <v>3.3</v>
      </c>
    </row>
    <row r="50" spans="1:6" x14ac:dyDescent="0.3">
      <c r="B50" t="s">
        <v>325</v>
      </c>
      <c r="C50" t="s">
        <v>326</v>
      </c>
      <c r="D50">
        <v>2.6</v>
      </c>
      <c r="E50">
        <v>2.8</v>
      </c>
      <c r="F50">
        <v>2.7</v>
      </c>
    </row>
    <row r="51" spans="1:6" x14ac:dyDescent="0.3">
      <c r="B51" t="s">
        <v>327</v>
      </c>
      <c r="C51" t="s">
        <v>328</v>
      </c>
      <c r="D51">
        <v>2.8</v>
      </c>
      <c r="E51">
        <v>2.57</v>
      </c>
      <c r="F51">
        <v>2.7</v>
      </c>
    </row>
    <row r="52" spans="1:6" x14ac:dyDescent="0.3">
      <c r="B52" t="s">
        <v>329</v>
      </c>
      <c r="C52" t="s">
        <v>330</v>
      </c>
      <c r="D52">
        <v>2.4</v>
      </c>
      <c r="E52">
        <v>2.44</v>
      </c>
      <c r="F52">
        <v>2.4</v>
      </c>
    </row>
    <row r="53" spans="1:6" x14ac:dyDescent="0.3">
      <c r="B53" t="s">
        <v>331</v>
      </c>
      <c r="C53" t="s">
        <v>332</v>
      </c>
      <c r="D53">
        <v>2.1</v>
      </c>
      <c r="E53">
        <v>2.88</v>
      </c>
      <c r="F53">
        <v>2.5</v>
      </c>
    </row>
    <row r="54" spans="1:6" x14ac:dyDescent="0.3">
      <c r="B54" t="s">
        <v>333</v>
      </c>
      <c r="C54" t="s">
        <v>334</v>
      </c>
      <c r="D54">
        <v>2.5</v>
      </c>
      <c r="E54">
        <v>2.61</v>
      </c>
      <c r="F54">
        <v>2.6</v>
      </c>
    </row>
    <row r="55" spans="1:6" x14ac:dyDescent="0.3">
      <c r="B55" t="s">
        <v>335</v>
      </c>
      <c r="C55" t="s">
        <v>32</v>
      </c>
      <c r="D55">
        <v>2</v>
      </c>
      <c r="E55">
        <v>3.31</v>
      </c>
      <c r="F55">
        <v>2.7</v>
      </c>
    </row>
    <row r="56" spans="1:6" x14ac:dyDescent="0.3">
      <c r="B56" t="s">
        <v>336</v>
      </c>
      <c r="C56" t="s">
        <v>33</v>
      </c>
      <c r="D56">
        <v>1.9</v>
      </c>
      <c r="E56">
        <v>3.33</v>
      </c>
      <c r="F56">
        <v>2.6</v>
      </c>
    </row>
    <row r="57" spans="1:6" x14ac:dyDescent="0.3">
      <c r="B57" t="s">
        <v>337</v>
      </c>
      <c r="C57" t="s">
        <v>338</v>
      </c>
      <c r="D57">
        <v>1.9</v>
      </c>
      <c r="E57">
        <v>2.77</v>
      </c>
      <c r="F57">
        <v>2.2999999999999998</v>
      </c>
    </row>
    <row r="58" spans="1:6" x14ac:dyDescent="0.3">
      <c r="B58" t="s">
        <v>339</v>
      </c>
      <c r="C58" t="s">
        <v>34</v>
      </c>
      <c r="D58">
        <v>2.8</v>
      </c>
      <c r="E58">
        <v>3.13</v>
      </c>
      <c r="F58">
        <v>2.9</v>
      </c>
    </row>
    <row r="59" spans="1:6" x14ac:dyDescent="0.3">
      <c r="B59" t="s">
        <v>340</v>
      </c>
      <c r="C59" t="s">
        <v>341</v>
      </c>
      <c r="D59">
        <v>3</v>
      </c>
      <c r="E59">
        <v>2.85</v>
      </c>
      <c r="F59">
        <v>2.9</v>
      </c>
    </row>
    <row r="60" spans="1:6" ht="57.6" x14ac:dyDescent="0.3">
      <c r="A60" s="89" t="s">
        <v>342</v>
      </c>
      <c r="B60" t="s">
        <v>343</v>
      </c>
      <c r="C60" t="s">
        <v>344</v>
      </c>
      <c r="D60">
        <v>2</v>
      </c>
      <c r="E60">
        <v>2.1800000000000002</v>
      </c>
      <c r="F60">
        <v>2.1</v>
      </c>
    </row>
    <row r="61" spans="1:6" x14ac:dyDescent="0.3">
      <c r="B61" t="s">
        <v>345</v>
      </c>
      <c r="C61" t="s">
        <v>346</v>
      </c>
      <c r="D61">
        <v>1.8</v>
      </c>
      <c r="E61">
        <v>2.3199999999999998</v>
      </c>
      <c r="F61">
        <v>2</v>
      </c>
    </row>
    <row r="62" spans="1:6" x14ac:dyDescent="0.3">
      <c r="B62" t="s">
        <v>347</v>
      </c>
      <c r="C62" t="s">
        <v>348</v>
      </c>
      <c r="D62">
        <v>2.2999999999999998</v>
      </c>
      <c r="E62">
        <v>2.38</v>
      </c>
      <c r="F62">
        <v>2.2999999999999998</v>
      </c>
    </row>
    <row r="63" spans="1:6" x14ac:dyDescent="0.3">
      <c r="B63" t="s">
        <v>349</v>
      </c>
      <c r="C63" t="s">
        <v>350</v>
      </c>
      <c r="D63">
        <v>1.8</v>
      </c>
      <c r="E63">
        <v>2.2999999999999998</v>
      </c>
      <c r="F63">
        <v>2</v>
      </c>
    </row>
    <row r="64" spans="1:6" x14ac:dyDescent="0.3">
      <c r="B64" t="s">
        <v>351</v>
      </c>
      <c r="C64" t="s">
        <v>352</v>
      </c>
      <c r="D64">
        <v>2.2000000000000002</v>
      </c>
      <c r="E64">
        <v>2.5299999999999998</v>
      </c>
      <c r="F64">
        <v>2.4</v>
      </c>
    </row>
    <row r="65" spans="1:6" x14ac:dyDescent="0.3">
      <c r="B65" t="s">
        <v>353</v>
      </c>
      <c r="C65" t="s">
        <v>354</v>
      </c>
      <c r="D65">
        <v>1.4</v>
      </c>
      <c r="E65">
        <v>2.19</v>
      </c>
      <c r="F65">
        <v>1.8</v>
      </c>
    </row>
    <row r="66" spans="1:6" x14ac:dyDescent="0.3">
      <c r="B66" t="s">
        <v>355</v>
      </c>
      <c r="C66" t="s">
        <v>356</v>
      </c>
      <c r="D66">
        <v>1.4</v>
      </c>
      <c r="E66">
        <v>2.06</v>
      </c>
      <c r="F66">
        <v>1.7</v>
      </c>
    </row>
    <row r="67" spans="1:6" x14ac:dyDescent="0.3">
      <c r="B67" t="s">
        <v>357</v>
      </c>
      <c r="C67" t="s">
        <v>358</v>
      </c>
      <c r="D67">
        <v>1.8</v>
      </c>
      <c r="E67">
        <v>2.0299999999999998</v>
      </c>
      <c r="F67">
        <v>1.9</v>
      </c>
    </row>
    <row r="68" spans="1:6" ht="57.6" x14ac:dyDescent="0.3">
      <c r="A68" s="89" t="s">
        <v>359</v>
      </c>
      <c r="B68" t="s">
        <v>360</v>
      </c>
      <c r="C68" t="s">
        <v>35</v>
      </c>
      <c r="D68">
        <v>3.2</v>
      </c>
      <c r="E68">
        <v>3.27</v>
      </c>
      <c r="F68">
        <v>3.2</v>
      </c>
    </row>
    <row r="69" spans="1:6" x14ac:dyDescent="0.3">
      <c r="B69" t="s">
        <v>361</v>
      </c>
      <c r="C69" t="s">
        <v>36</v>
      </c>
      <c r="D69">
        <v>4</v>
      </c>
      <c r="E69">
        <v>2.92</v>
      </c>
      <c r="F69">
        <v>3.5</v>
      </c>
    </row>
    <row r="70" spans="1:6" x14ac:dyDescent="0.3">
      <c r="B70" t="s">
        <v>362</v>
      </c>
      <c r="C70" t="s">
        <v>363</v>
      </c>
      <c r="D70">
        <v>2.9</v>
      </c>
      <c r="E70">
        <v>2.7</v>
      </c>
      <c r="F70">
        <v>2.8</v>
      </c>
    </row>
    <row r="71" spans="1:6" x14ac:dyDescent="0.3">
      <c r="B71" t="s">
        <v>364</v>
      </c>
      <c r="C71" t="s">
        <v>37</v>
      </c>
      <c r="D71">
        <v>3.4</v>
      </c>
      <c r="E71">
        <v>4.41</v>
      </c>
      <c r="F71">
        <v>3.9</v>
      </c>
    </row>
    <row r="72" spans="1:6" x14ac:dyDescent="0.3">
      <c r="B72" t="s">
        <v>365</v>
      </c>
      <c r="C72" t="s">
        <v>38</v>
      </c>
      <c r="D72">
        <v>2.8</v>
      </c>
      <c r="E72">
        <v>3.77</v>
      </c>
      <c r="F72">
        <v>3.3</v>
      </c>
    </row>
    <row r="73" spans="1:6" x14ac:dyDescent="0.3">
      <c r="B73" t="s">
        <v>366</v>
      </c>
      <c r="C73" t="s">
        <v>39</v>
      </c>
      <c r="D73">
        <v>2</v>
      </c>
      <c r="E73">
        <v>3.53</v>
      </c>
      <c r="F73">
        <v>2.8</v>
      </c>
    </row>
    <row r="74" spans="1:6" x14ac:dyDescent="0.3">
      <c r="B74" t="s">
        <v>367</v>
      </c>
      <c r="C74" t="s">
        <v>40</v>
      </c>
      <c r="D74">
        <v>2.7</v>
      </c>
      <c r="E74">
        <v>2.76</v>
      </c>
      <c r="F74">
        <v>2.7</v>
      </c>
    </row>
    <row r="75" spans="1:6" x14ac:dyDescent="0.3">
      <c r="B75" t="s">
        <v>368</v>
      </c>
      <c r="C75" t="s">
        <v>41</v>
      </c>
      <c r="D75">
        <v>2.1</v>
      </c>
      <c r="E75">
        <v>3.34</v>
      </c>
      <c r="F75">
        <v>2.7</v>
      </c>
    </row>
    <row r="76" spans="1:6" x14ac:dyDescent="0.3">
      <c r="B76" t="s">
        <v>369</v>
      </c>
      <c r="C76" t="s">
        <v>42</v>
      </c>
      <c r="D76">
        <v>2.6</v>
      </c>
      <c r="E76">
        <v>3.66</v>
      </c>
      <c r="F76">
        <v>3.1</v>
      </c>
    </row>
    <row r="77" spans="1:6" x14ac:dyDescent="0.3">
      <c r="A77" t="s">
        <v>370</v>
      </c>
      <c r="B77" t="s">
        <v>371</v>
      </c>
      <c r="C77" t="s">
        <v>43</v>
      </c>
      <c r="D77">
        <v>3.2</v>
      </c>
      <c r="E77">
        <v>3.6</v>
      </c>
      <c r="F77">
        <v>3.4</v>
      </c>
    </row>
    <row r="78" spans="1:6" x14ac:dyDescent="0.3">
      <c r="B78" t="s">
        <v>372</v>
      </c>
      <c r="C78" t="s">
        <v>44</v>
      </c>
      <c r="D78">
        <v>2.6</v>
      </c>
      <c r="E78">
        <v>3.5</v>
      </c>
      <c r="F78">
        <v>3.1</v>
      </c>
    </row>
    <row r="79" spans="1:6" x14ac:dyDescent="0.3">
      <c r="B79" t="s">
        <v>373</v>
      </c>
      <c r="C79" t="s">
        <v>374</v>
      </c>
      <c r="D79">
        <v>2.2999999999999998</v>
      </c>
      <c r="E79">
        <v>2.09</v>
      </c>
      <c r="F79">
        <v>2.2000000000000002</v>
      </c>
    </row>
    <row r="80" spans="1:6" x14ac:dyDescent="0.3">
      <c r="B80" t="s">
        <v>375</v>
      </c>
      <c r="C80" t="s">
        <v>45</v>
      </c>
      <c r="D80">
        <v>2.9</v>
      </c>
      <c r="E80">
        <v>3.86</v>
      </c>
      <c r="F80">
        <v>3.4</v>
      </c>
    </row>
    <row r="81" spans="2:6" x14ac:dyDescent="0.3">
      <c r="B81" t="s">
        <v>376</v>
      </c>
      <c r="C81" t="s">
        <v>46</v>
      </c>
      <c r="D81">
        <v>2.4</v>
      </c>
      <c r="E81">
        <v>3.49</v>
      </c>
      <c r="F81">
        <v>2.9</v>
      </c>
    </row>
    <row r="82" spans="2:6" x14ac:dyDescent="0.3">
      <c r="B82" t="s">
        <v>377</v>
      </c>
      <c r="C82" t="s">
        <v>47</v>
      </c>
      <c r="D82">
        <v>1.9</v>
      </c>
      <c r="E82">
        <v>3.16</v>
      </c>
      <c r="F82">
        <v>2.5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IRO Analyse</vt:lpstr>
      <vt:lpstr>Wesentliche Themen</vt:lpstr>
      <vt:lpstr>Grafische Darstellung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Rosenthal | INTRASYS GmbH</dc:creator>
  <cp:lastModifiedBy>Lara Rosenthal | INTRASYS GmbH</cp:lastModifiedBy>
  <dcterms:created xsi:type="dcterms:W3CDTF">2025-06-30T05:49:14Z</dcterms:created>
  <dcterms:modified xsi:type="dcterms:W3CDTF">2025-11-26T14:03:40Z</dcterms:modified>
</cp:coreProperties>
</file>