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enthal\Nextcloud\6999_DBU_TEXSUS_extern\10_ABs\AB02_Leitfäden_Tools\0202_Tools\221_Co2-Bilanz\02_Tool\"/>
    </mc:Choice>
  </mc:AlternateContent>
  <xr:revisionPtr revIDLastSave="0" documentId="13_ncr:1_{2C3DD95E-9FAA-426E-9377-8B2C9E526AC9}" xr6:coauthVersionLast="47" xr6:coauthVersionMax="47" xr10:uidLastSave="{00000000-0000-0000-0000-000000000000}"/>
  <bookViews>
    <workbookView xWindow="28680" yWindow="-120" windowWidth="38640" windowHeight="21120" activeTab="1" xr2:uid="{93A8A0EB-113F-D844-9D6A-5EADF37E1FF8}"/>
  </bookViews>
  <sheets>
    <sheet name="Übersicht" sheetId="14" r:id="rId1"/>
    <sheet name="Scope 1" sheetId="1" r:id="rId2"/>
    <sheet name="Scope 2" sheetId="4" r:id="rId3"/>
    <sheet name="Scope 3" sheetId="11" r:id="rId4"/>
    <sheet name="EF Scope 1" sheetId="7" state="hidden" r:id="rId5"/>
    <sheet name="EF Scope 2" sheetId="16" state="hidden" r:id="rId6"/>
    <sheet name="EF Scope 3" sheetId="17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1" l="1"/>
  <c r="E25" i="14"/>
  <c r="C7" i="4"/>
  <c r="O59" i="11"/>
  <c r="C60" i="11"/>
  <c r="N60" i="11"/>
  <c r="M60" i="11"/>
  <c r="L60" i="11"/>
  <c r="K60" i="11"/>
  <c r="J60" i="11"/>
  <c r="I60" i="11"/>
  <c r="H60" i="11"/>
  <c r="G60" i="11"/>
  <c r="F60" i="11"/>
  <c r="E60" i="11"/>
  <c r="D60" i="11"/>
  <c r="O74" i="11"/>
  <c r="O69" i="11"/>
  <c r="O64" i="11"/>
  <c r="C75" i="11"/>
  <c r="N75" i="11"/>
  <c r="M75" i="11"/>
  <c r="L75" i="11"/>
  <c r="K75" i="11"/>
  <c r="J75" i="11"/>
  <c r="I75" i="11"/>
  <c r="H75" i="11"/>
  <c r="G75" i="11"/>
  <c r="F75" i="11"/>
  <c r="E75" i="11"/>
  <c r="D75" i="11"/>
  <c r="C41" i="11"/>
  <c r="C70" i="11"/>
  <c r="N70" i="11"/>
  <c r="M70" i="11"/>
  <c r="L70" i="11"/>
  <c r="K70" i="11"/>
  <c r="J70" i="11"/>
  <c r="I70" i="11"/>
  <c r="H70" i="11"/>
  <c r="G70" i="11"/>
  <c r="F70" i="11"/>
  <c r="E70" i="11"/>
  <c r="D70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O54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14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O48" i="11"/>
  <c r="N41" i="11"/>
  <c r="M41" i="11"/>
  <c r="L41" i="11"/>
  <c r="K41" i="11"/>
  <c r="J41" i="11"/>
  <c r="I41" i="11"/>
  <c r="H41" i="11"/>
  <c r="G41" i="11"/>
  <c r="F41" i="11"/>
  <c r="E41" i="11"/>
  <c r="D41" i="11"/>
  <c r="O40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O35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O30" i="11"/>
  <c r="O20" i="11"/>
  <c r="N21" i="11"/>
  <c r="M21" i="11"/>
  <c r="L21" i="11"/>
  <c r="K21" i="11"/>
  <c r="J21" i="11"/>
  <c r="I21" i="11"/>
  <c r="H21" i="11"/>
  <c r="G21" i="11"/>
  <c r="F21" i="11"/>
  <c r="E21" i="11"/>
  <c r="D21" i="11"/>
  <c r="N9" i="11"/>
  <c r="M9" i="11"/>
  <c r="L9" i="11"/>
  <c r="K9" i="11"/>
  <c r="J9" i="11"/>
  <c r="I9" i="11"/>
  <c r="H9" i="11"/>
  <c r="G9" i="11"/>
  <c r="F9" i="11"/>
  <c r="E9" i="11"/>
  <c r="D9" i="11"/>
  <c r="N26" i="11"/>
  <c r="M26" i="11"/>
  <c r="L26" i="11"/>
  <c r="K26" i="11"/>
  <c r="J26" i="11"/>
  <c r="I26" i="11"/>
  <c r="H26" i="11"/>
  <c r="G26" i="11"/>
  <c r="F26" i="11"/>
  <c r="E26" i="11"/>
  <c r="D26" i="11"/>
  <c r="C21" i="11"/>
  <c r="C26" i="11"/>
  <c r="O25" i="11"/>
  <c r="O8" i="11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D12" i="4"/>
  <c r="E12" i="4"/>
  <c r="F12" i="4"/>
  <c r="G12" i="4"/>
  <c r="H12" i="4"/>
  <c r="I12" i="4"/>
  <c r="J12" i="4"/>
  <c r="K12" i="4"/>
  <c r="L12" i="4"/>
  <c r="M12" i="4"/>
  <c r="N12" i="4"/>
  <c r="C12" i="4"/>
  <c r="O12" i="4" s="1"/>
  <c r="E24" i="14" s="1"/>
  <c r="O11" i="4"/>
  <c r="N7" i="4"/>
  <c r="M7" i="4"/>
  <c r="L7" i="4"/>
  <c r="K7" i="4"/>
  <c r="J7" i="4"/>
  <c r="I7" i="4"/>
  <c r="H7" i="4"/>
  <c r="G7" i="4"/>
  <c r="F7" i="4"/>
  <c r="E7" i="4"/>
  <c r="D7" i="4"/>
  <c r="O6" i="4"/>
  <c r="N30" i="1"/>
  <c r="M30" i="1"/>
  <c r="L30" i="1"/>
  <c r="K30" i="1"/>
  <c r="J30" i="1"/>
  <c r="I30" i="1"/>
  <c r="H30" i="1"/>
  <c r="G30" i="1"/>
  <c r="F30" i="1"/>
  <c r="E30" i="1"/>
  <c r="D30" i="1"/>
  <c r="C30" i="1"/>
  <c r="I40" i="1"/>
  <c r="J40" i="1"/>
  <c r="K40" i="1"/>
  <c r="L40" i="1"/>
  <c r="N40" i="1"/>
  <c r="N38" i="1"/>
  <c r="O37" i="1"/>
  <c r="M38" i="1"/>
  <c r="M40" i="1" s="1"/>
  <c r="L38" i="1"/>
  <c r="K38" i="1"/>
  <c r="J38" i="1"/>
  <c r="I38" i="1"/>
  <c r="H38" i="1"/>
  <c r="H40" i="1" s="1"/>
  <c r="G38" i="1"/>
  <c r="G40" i="1" s="1"/>
  <c r="F38" i="1"/>
  <c r="F40" i="1" s="1"/>
  <c r="E38" i="1"/>
  <c r="E40" i="1" s="1"/>
  <c r="D38" i="1"/>
  <c r="D40" i="1" s="1"/>
  <c r="C38" i="1"/>
  <c r="C40" i="1" s="1"/>
  <c r="O29" i="1"/>
  <c r="O24" i="1"/>
  <c r="O16" i="1"/>
  <c r="O11" i="1"/>
  <c r="O6" i="1"/>
  <c r="N25" i="1"/>
  <c r="M25" i="1"/>
  <c r="L25" i="1"/>
  <c r="K25" i="1"/>
  <c r="J25" i="1"/>
  <c r="I25" i="1"/>
  <c r="H25" i="1"/>
  <c r="G25" i="1"/>
  <c r="F25" i="1"/>
  <c r="E25" i="1"/>
  <c r="D25" i="1"/>
  <c r="C25" i="1"/>
  <c r="N17" i="1"/>
  <c r="M17" i="1"/>
  <c r="L17" i="1"/>
  <c r="K17" i="1"/>
  <c r="J17" i="1"/>
  <c r="I17" i="1"/>
  <c r="H17" i="1"/>
  <c r="G17" i="1"/>
  <c r="F17" i="1"/>
  <c r="E17" i="1"/>
  <c r="D17" i="1"/>
  <c r="C17" i="1"/>
  <c r="N12" i="1"/>
  <c r="M12" i="1"/>
  <c r="L12" i="1"/>
  <c r="K12" i="1"/>
  <c r="J12" i="1"/>
  <c r="I12" i="1"/>
  <c r="H12" i="1"/>
  <c r="G12" i="1"/>
  <c r="F12" i="1"/>
  <c r="E12" i="1"/>
  <c r="D12" i="1"/>
  <c r="C12" i="1"/>
  <c r="N7" i="1"/>
  <c r="M7" i="1"/>
  <c r="L7" i="1"/>
  <c r="K7" i="1"/>
  <c r="J7" i="1"/>
  <c r="I7" i="1"/>
  <c r="H7" i="1"/>
  <c r="G7" i="1"/>
  <c r="F7" i="1"/>
  <c r="E7" i="1"/>
  <c r="D7" i="1"/>
  <c r="C7" i="1"/>
  <c r="F32" i="1" l="1"/>
  <c r="O75" i="11"/>
  <c r="E34" i="14" s="1"/>
  <c r="O60" i="11"/>
  <c r="O70" i="11"/>
  <c r="E33" i="14" s="1"/>
  <c r="O38" i="1"/>
  <c r="O40" i="1" s="1"/>
  <c r="E19" i="14" s="1"/>
  <c r="O30" i="1"/>
  <c r="O65" i="11"/>
  <c r="E32" i="14" s="1"/>
  <c r="N32" i="1"/>
  <c r="K32" i="1"/>
  <c r="D32" i="1"/>
  <c r="L32" i="1"/>
  <c r="E32" i="1"/>
  <c r="M32" i="1"/>
  <c r="H19" i="1"/>
  <c r="O17" i="4"/>
  <c r="O55" i="11"/>
  <c r="E31" i="14" s="1"/>
  <c r="O15" i="11"/>
  <c r="O49" i="11"/>
  <c r="E30" i="14" s="1"/>
  <c r="O41" i="11"/>
  <c r="O36" i="11"/>
  <c r="O31" i="11"/>
  <c r="O9" i="11"/>
  <c r="O21" i="11"/>
  <c r="O26" i="11"/>
  <c r="O7" i="4"/>
  <c r="G32" i="1"/>
  <c r="I32" i="1"/>
  <c r="H32" i="1"/>
  <c r="J32" i="1"/>
  <c r="M19" i="1"/>
  <c r="F19" i="1"/>
  <c r="N19" i="1"/>
  <c r="O12" i="1"/>
  <c r="G19" i="1"/>
  <c r="C19" i="1"/>
  <c r="E19" i="1"/>
  <c r="O25" i="1"/>
  <c r="J19" i="1"/>
  <c r="O7" i="1"/>
  <c r="K19" i="1"/>
  <c r="D19" i="1"/>
  <c r="L19" i="1"/>
  <c r="C32" i="1"/>
  <c r="I19" i="1"/>
  <c r="B32" i="1"/>
  <c r="E23" i="14" l="1"/>
  <c r="E26" i="14" s="1"/>
  <c r="C13" i="14" s="1"/>
  <c r="O19" i="4"/>
  <c r="O42" i="11"/>
  <c r="O76" i="11"/>
  <c r="O32" i="1"/>
  <c r="E18" i="14" s="1"/>
  <c r="O19" i="1"/>
  <c r="E17" i="14" s="1"/>
  <c r="E20" i="14" l="1"/>
  <c r="B13" i="14" s="1"/>
  <c r="E29" i="14"/>
  <c r="E35" i="14" s="1"/>
  <c r="D13" i="14" s="1"/>
  <c r="A13" i="14" l="1"/>
  <c r="E39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Heidi Herzogenrath-Amelung</author>
  </authors>
  <commentList>
    <comment ref="B36" authorId="0" shapeId="0" xr:uid="{8CF607E4-D906-8A44-A0B4-7D37ED8677FF}">
      <text>
        <r>
          <rPr>
            <b/>
            <sz val="10"/>
            <color rgb="FF000000"/>
            <rFont val="Tahoma"/>
            <family val="2"/>
          </rPr>
          <t>Heidi Herzogenrath-Amelung: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family val="2"/>
          </rPr>
          <t xml:space="preserve">Hier durchschnittlichen Emissionsfaktor für eingesetztes Kältemittel angeben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Heidi Herzogenrath-Amelung</author>
  </authors>
  <commentList>
    <comment ref="A10" authorId="0" shapeId="0" xr:uid="{3E400313-B187-4843-A6D1-A1BD6FDE4486}">
      <text>
        <r>
          <rPr>
            <b/>
            <sz val="10"/>
            <color rgb="FF000000"/>
            <rFont val="Tahoma"/>
            <family val="2"/>
          </rPr>
          <t>Heidi Herzogenrath-Amelung: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Für Ferndampf aktuell kein Emissionsfaktor vorhanden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Rosenthal</author>
  </authors>
  <commentList>
    <comment ref="B7" authorId="0" shapeId="0" xr:uid="{D3AF9B2A-A4F4-42CB-9813-C835FD205147}">
      <text>
        <r>
          <rPr>
            <b/>
            <sz val="9"/>
            <color indexed="81"/>
            <rFont val="Segoe UI"/>
            <family val="2"/>
          </rPr>
          <t>Lara Rosenthal:</t>
        </r>
        <r>
          <rPr>
            <sz val="9"/>
            <color indexed="81"/>
            <rFont val="Segoe UI"/>
            <family val="2"/>
          </rPr>
          <t xml:space="preserve">
Dies ist nur ein Durchschnittswert aus verschiedenen typischen Textilien der Wäschereibranche
</t>
        </r>
      </text>
    </comment>
    <comment ref="B13" authorId="0" shapeId="0" xr:uid="{A829D0B5-EFA0-4CDA-A62B-2059E8216885}">
      <text>
        <r>
          <rPr>
            <b/>
            <sz val="9"/>
            <color indexed="81"/>
            <rFont val="Segoe UI"/>
            <family val="2"/>
          </rPr>
          <t>Lara Rosenthal:</t>
        </r>
        <r>
          <rPr>
            <sz val="9"/>
            <color indexed="81"/>
            <rFont val="Segoe UI"/>
            <family val="2"/>
          </rPr>
          <t xml:space="preserve">
Dies ist nur ein Durchschnittswert aus verschiedenen typischen Chemikalien der Wäschereibranche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Heidi Herzogenrath-Amelung</author>
  </authors>
  <commentList>
    <comment ref="C17" authorId="0" shapeId="0" xr:uid="{C5D70F51-4D11-2544-B538-1A0D2173C4B2}">
      <text>
        <r>
          <rPr>
            <b/>
            <sz val="10"/>
            <color rgb="FF000000"/>
            <rFont val="Tahoma"/>
            <family val="2"/>
          </rPr>
          <t>Heidi Herzogenrath-Amelung: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Diese Zahl beinhaltet die Herstellung, den Transport und die ersten 4 Jahre Nutzung des Laptops. </t>
        </r>
      </text>
    </comment>
  </commentList>
</comments>
</file>

<file path=xl/sharedStrings.xml><?xml version="1.0" encoding="utf-8"?>
<sst xmlns="http://schemas.openxmlformats.org/spreadsheetml/2006/main" count="731" uniqueCount="231">
  <si>
    <t>Scope 1 - Direkte Emissionen aus dem eigenen Unternehmen</t>
  </si>
  <si>
    <t xml:space="preserve">Scope 1A: Emissionen aus stationärer Verbrennung </t>
  </si>
  <si>
    <t>Jan</t>
  </si>
  <si>
    <t>Feb</t>
  </si>
  <si>
    <t>März</t>
  </si>
  <si>
    <t>April</t>
  </si>
  <si>
    <t>Mai</t>
  </si>
  <si>
    <t>Juni</t>
  </si>
  <si>
    <t>Juli</t>
  </si>
  <si>
    <t>Okt</t>
  </si>
  <si>
    <t>Aug</t>
  </si>
  <si>
    <t>Sept</t>
  </si>
  <si>
    <t>Nov</t>
  </si>
  <si>
    <t>Dez</t>
  </si>
  <si>
    <t>Gesamt Basisjahr</t>
  </si>
  <si>
    <t>Scope 1B: Mobile Verbrennung aus Transport</t>
  </si>
  <si>
    <t>Diesel</t>
  </si>
  <si>
    <t>Benzin</t>
  </si>
  <si>
    <t>Scope 1C: Kältemittel</t>
  </si>
  <si>
    <t>Fernwärme</t>
  </si>
  <si>
    <t>Strom</t>
  </si>
  <si>
    <t>Ferndampf</t>
  </si>
  <si>
    <t>Verbrauch in kWh</t>
  </si>
  <si>
    <t>Emittent</t>
  </si>
  <si>
    <t>Einheit</t>
  </si>
  <si>
    <t>kg CO2/e/Einheit</t>
  </si>
  <si>
    <t>kWh</t>
  </si>
  <si>
    <t>Interne Verbrennung von Energieträgern</t>
  </si>
  <si>
    <t>Transporte mit firmeneigenen Fahrzeugen</t>
  </si>
  <si>
    <t>Klärgas (EEW)</t>
  </si>
  <si>
    <t>Energie aus externen Quellen</t>
  </si>
  <si>
    <t>Vorkette Energie</t>
  </si>
  <si>
    <t>Erdgas</t>
  </si>
  <si>
    <t>m3</t>
  </si>
  <si>
    <t>km</t>
  </si>
  <si>
    <t>Allgemeine Informationen</t>
  </si>
  <si>
    <t>Name des Unternehmens</t>
  </si>
  <si>
    <t>Ansprechpartner</t>
  </si>
  <si>
    <t>Kontaktdaten</t>
  </si>
  <si>
    <t>Sonstige Informationen</t>
  </si>
  <si>
    <t>THG-Bilanzzeitraum Beginn</t>
  </si>
  <si>
    <t>THG-Bilanzzeitraum Ende</t>
  </si>
  <si>
    <t xml:space="preserve">Übersicht Emissionen </t>
  </si>
  <si>
    <t>Gesamtemissionen
[t CO2e]</t>
  </si>
  <si>
    <t>Emissionen Scope 1
[t CO2e]</t>
  </si>
  <si>
    <t>Emissionen Scope 2
[t CO2e]</t>
  </si>
  <si>
    <t>Emissionen Scope 3
[t CO2e]</t>
  </si>
  <si>
    <t xml:space="preserve">Emissionen nach Scopes </t>
  </si>
  <si>
    <t>Scope 1 - Direkte Emissionen</t>
  </si>
  <si>
    <t>Gesamt</t>
  </si>
  <si>
    <t xml:space="preserve">Direkte Emissionen aus stationärer Verbrennung </t>
  </si>
  <si>
    <t>Direkte Emissionen aus mobiler Verbrennung (Transport)</t>
  </si>
  <si>
    <t xml:space="preserve">Direkte Emissionen aus Kältemittel </t>
  </si>
  <si>
    <t>Scope 2 - Indirekte Emissionen</t>
  </si>
  <si>
    <t xml:space="preserve">Indirekte Emissionen aus gekaufter Fernwärme </t>
  </si>
  <si>
    <t>Indirekte Emissionen aus gekauftem Ferndampf</t>
  </si>
  <si>
    <t xml:space="preserve">Indirekte Emissionen aus gekauftem Strom </t>
  </si>
  <si>
    <t>Scope 3 - Sonstige Emissionen</t>
  </si>
  <si>
    <t>Eingekaufte Güter und Dienstleistungen</t>
  </si>
  <si>
    <t>Vorgelagerte Logistik</t>
  </si>
  <si>
    <t>Abfall- und Abwasserentsorgung</t>
  </si>
  <si>
    <t>Geschäftsreisen</t>
  </si>
  <si>
    <t xml:space="preserve">Emissionsfaktoren </t>
  </si>
  <si>
    <t>Emissionsfaktoren Scope 1</t>
  </si>
  <si>
    <t>Emissionsfaktoren Scope 2</t>
  </si>
  <si>
    <t>Emissionsfaktoren Scope 3</t>
  </si>
  <si>
    <t>Quelle</t>
  </si>
  <si>
    <t>kg CO2e/Einheit</t>
  </si>
  <si>
    <t>Pellets</t>
  </si>
  <si>
    <t>BAFA</t>
  </si>
  <si>
    <t xml:space="preserve">Heizöl leicht / Diesel </t>
  </si>
  <si>
    <t xml:space="preserve">Steinkohle </t>
  </si>
  <si>
    <t>UBA</t>
  </si>
  <si>
    <t>R134a</t>
  </si>
  <si>
    <t>GWP</t>
  </si>
  <si>
    <t>Abfall- und Abwasserentsorgung am Standort</t>
  </si>
  <si>
    <t>Nachgelagerte Logistik (firmenfremde Fahrzeuge)</t>
  </si>
  <si>
    <t>Treibhausgas-Gesamtemissionen gesamt [t CO2e]</t>
  </si>
  <si>
    <t>Emissionsfaktor [kg CO2e/kWh]</t>
  </si>
  <si>
    <t>Biodiesel</t>
  </si>
  <si>
    <t>Biogas</t>
  </si>
  <si>
    <t>Biomethan</t>
  </si>
  <si>
    <t>Deponiegas</t>
  </si>
  <si>
    <t>Klärgas</t>
  </si>
  <si>
    <t>feste Biomasse</t>
  </si>
  <si>
    <t>https://www.umweltbundesamt.de/themen/wirtschaft-konsum/wirtschaft-umwelt/umwelt-energiemanagement/emissionsfaktoren-zur-treibhausgasbilanzierung-von</t>
  </si>
  <si>
    <t xml:space="preserve">Biodiesel </t>
  </si>
  <si>
    <t xml:space="preserve">Biogas </t>
  </si>
  <si>
    <t>Biomasse Holz (Kessel)</t>
  </si>
  <si>
    <t>Braunkohle-Briketts</t>
  </si>
  <si>
    <t xml:space="preserve">Heizöl leicht/Diesel                                                                             </t>
  </si>
  <si>
    <t>Emissionen [kg CO2e]</t>
  </si>
  <si>
    <t>Emissionen[kg CO2e]</t>
  </si>
  <si>
    <t>Emissionsfaktor [kg CO2e/l]</t>
  </si>
  <si>
    <t>Verbrauch  [kWh]</t>
  </si>
  <si>
    <t>Verbrauch [kWh]</t>
  </si>
  <si>
    <t>Emissionen  [kg CO2e]</t>
  </si>
  <si>
    <t>Verbrauch [l]</t>
  </si>
  <si>
    <t>Benzin/Ottokraftstoff</t>
  </si>
  <si>
    <t>l</t>
  </si>
  <si>
    <t>Bioethanol</t>
  </si>
  <si>
    <t>Flüssigerdgas</t>
  </si>
  <si>
    <t>Flüssiggas</t>
  </si>
  <si>
    <t>Schweröl</t>
  </si>
  <si>
    <r>
      <t xml:space="preserve">Quelle </t>
    </r>
    <r>
      <rPr>
        <sz val="14"/>
        <color theme="1"/>
        <rFont val="Aptos Display"/>
        <family val="2"/>
        <scheme val="major"/>
      </rPr>
      <t>(Lieferschein, etc.)</t>
    </r>
  </si>
  <si>
    <t>Emissionsfaktor  [kg CO2e/kg]</t>
  </si>
  <si>
    <t>R245fa</t>
  </si>
  <si>
    <t>236 fa</t>
  </si>
  <si>
    <t>R152a</t>
  </si>
  <si>
    <t>R410a</t>
  </si>
  <si>
    <t>HFKW</t>
  </si>
  <si>
    <t>HFO</t>
  </si>
  <si>
    <t>R136mzz (Z)</t>
  </si>
  <si>
    <t>R1234yf</t>
  </si>
  <si>
    <t>R1336mzz (E)</t>
  </si>
  <si>
    <t>R1234ze (E)</t>
  </si>
  <si>
    <t>&lt;1</t>
  </si>
  <si>
    <t>HCFO</t>
  </si>
  <si>
    <t>R1233zd (E)</t>
  </si>
  <si>
    <t>R1224yd (Z)</t>
  </si>
  <si>
    <t>KW</t>
  </si>
  <si>
    <t>CF6/Ether</t>
  </si>
  <si>
    <t>Novec 649</t>
  </si>
  <si>
    <t>Natürliche Kältemittel</t>
  </si>
  <si>
    <t>R718 (Wasser)</t>
  </si>
  <si>
    <t>R717 (Ammoniak)</t>
  </si>
  <si>
    <t>R744 (Kohlendioxid)</t>
  </si>
  <si>
    <t>E170 (Dimethylether)</t>
  </si>
  <si>
    <t>R1270 (Propen)</t>
  </si>
  <si>
    <t>R600a (Isobutan)</t>
  </si>
  <si>
    <t>R600 (n-Butan)</t>
  </si>
  <si>
    <t>R601 (Pentan)</t>
  </si>
  <si>
    <t>R290 (Propan)</t>
  </si>
  <si>
    <t>https://partner.mvv.de/blog/wichtige-kaeltemittel-im-ueberblick</t>
  </si>
  <si>
    <t>Gängige Kältemittel</t>
  </si>
  <si>
    <t xml:space="preserve">Um die Menge an CO2e zu ermitteln, die eine bestimmte Menge Kältemittel ausstößt, multipliziert man das Gewicht (in Kg) mit dem GWP. </t>
  </si>
  <si>
    <t>Verbrauch  [kg]*</t>
  </si>
  <si>
    <t xml:space="preserve">*Ihren Kältemittelverbrauch erfassen Sie über die Menge an Kältemittel, das nachgefüllt wird. Es wird angenommen, dass die nachgefüllte Menge der entwichenen Menge entspricht. </t>
  </si>
  <si>
    <t>Strombezug in Deutschland</t>
  </si>
  <si>
    <t>Strom aus erneuerbaren Energieträgern</t>
  </si>
  <si>
    <t>Strom aus fossilen Energieträgern</t>
  </si>
  <si>
    <t>Rohbraunkohlen</t>
  </si>
  <si>
    <t>Weitere Energieträger</t>
  </si>
  <si>
    <t>Kernenergie</t>
  </si>
  <si>
    <t>https://www.umweltbundesamt.de/sites/default/files/medien/2378/dokumente/uba_liste_ef_fuer_thg_bilanzierung_v1.0.xlsx</t>
  </si>
  <si>
    <t>Anmerkungen: Wärmenetze werden lokal betrieben und sehr unterschiedlich versorgt. Seit Anfang 2024 sind Fernwärmenetzbetreiber/-anbieter verpflichtet Emissionsfaktoren für die gelieferte Fernwärme bereitzustellen. Diese können bei Bedarf beim jeweiligen Fernwärmenetzbetreiber/-anbieter erfragt werden.</t>
  </si>
  <si>
    <t>Fernwärme differenziert nach hauptsächlich verwendeter Bezugsquelle</t>
  </si>
  <si>
    <t>Scope 2 - Indirekte Emissionen aus eingekaufter Energie</t>
  </si>
  <si>
    <t>Gesamtemissionen aus eingekaufter Energie  [kg CO2e]</t>
  </si>
  <si>
    <t>Gesamtemissionen aus Kältemitteln  [kg CO2e]</t>
  </si>
  <si>
    <t>Gesamtemissionen aus stationärer Verbrennung [kg CO2e]</t>
  </si>
  <si>
    <t>Gesamtemissionen aus mobiler Verbrennung  [kg CO2e]</t>
  </si>
  <si>
    <t>Wasserkraft</t>
  </si>
  <si>
    <t>Windenergie onshore</t>
  </si>
  <si>
    <t>Windenergie offshore</t>
  </si>
  <si>
    <t>Photovoltaik</t>
  </si>
  <si>
    <t>flüssige Biomasse</t>
  </si>
  <si>
    <t>biogener Anteil des Abfalls</t>
  </si>
  <si>
    <t>Fossiler Fernwärme-Mix</t>
  </si>
  <si>
    <t>feste Biomasse Fernwärme</t>
  </si>
  <si>
    <t>Emssionsfaktor unbekannt</t>
  </si>
  <si>
    <t>deutscher Strommix</t>
  </si>
  <si>
    <t>Steinkohlen</t>
  </si>
  <si>
    <t xml:space="preserve">Heizöl leicht </t>
  </si>
  <si>
    <t xml:space="preserve">Eingekaufte Güter und Dienstleistungen </t>
  </si>
  <si>
    <t xml:space="preserve">Verarbeitung der verkauften Güter und Dienstleistungen </t>
  </si>
  <si>
    <t>Nutzung der verkauften Güter/Dienstleistungen</t>
  </si>
  <si>
    <t>Entsorgung der verkauften Güter/Dienstleistungen</t>
  </si>
  <si>
    <t>pkm</t>
  </si>
  <si>
    <t>Zug (Durchschnittswert)</t>
  </si>
  <si>
    <t xml:space="preserve">Pkw (Durchschnittswert) </t>
  </si>
  <si>
    <t>Bus (Durchschnittswert)</t>
  </si>
  <si>
    <t>Gütertransport Straße</t>
  </si>
  <si>
    <t>Home Office</t>
  </si>
  <si>
    <t>Tage</t>
  </si>
  <si>
    <t>Fokus Zukunft</t>
  </si>
  <si>
    <t>Abwasser Kommunales Klärwerk</t>
  </si>
  <si>
    <t>Abwasser nichtöffentliche Abwasserentsorgung</t>
  </si>
  <si>
    <t>Leichtverpackungen/Kunststoff</t>
  </si>
  <si>
    <t>Restmüll</t>
  </si>
  <si>
    <t>Bio-/Grünabfälle</t>
  </si>
  <si>
    <t>Holzabfall</t>
  </si>
  <si>
    <t>Altmetall</t>
  </si>
  <si>
    <t>Altpapier</t>
  </si>
  <si>
    <t>kg</t>
  </si>
  <si>
    <t>https://www.bafa.de/SharedDocs/Downloads/DE/Energie/eew_infoblatt_co2_faktoren_2025.pdf?__blob=publicationFile&amp;v=4</t>
  </si>
  <si>
    <t>Pappe, Kartonage</t>
  </si>
  <si>
    <t>https://www.bafa.de/SharedDocs/Downloads/DE/Energie/eew_infoblatt_co2_faktoren_2025.pdf?__blob=publicationFile&amp;v=5</t>
  </si>
  <si>
    <t>Verbrauchsmaterialien Büro</t>
  </si>
  <si>
    <t>Textilien</t>
  </si>
  <si>
    <t>Papier</t>
  </si>
  <si>
    <t>Druckaufträge</t>
  </si>
  <si>
    <t>Laptop</t>
  </si>
  <si>
    <t>Bildschirm</t>
  </si>
  <si>
    <t>Smartphones</t>
  </si>
  <si>
    <t>Stück</t>
  </si>
  <si>
    <t xml:space="preserve">Textil Baumwolle/Polyester-Mischung </t>
  </si>
  <si>
    <t>Kopfkissen 100% konventionelle Baumwolle Transport mit Schiff</t>
  </si>
  <si>
    <t>Kopfkissen 100% konventionelle Baumwolle Transport mit Flugzeug</t>
  </si>
  <si>
    <t>Bettbezug 100% konventionelle Baumwolle Transport mit Schiff</t>
  </si>
  <si>
    <t>Bettbezug 100% konventionelle Baumwolle Transport mit Flugzeug</t>
  </si>
  <si>
    <t xml:space="preserve">Stück </t>
  </si>
  <si>
    <t>Waschchemie</t>
  </si>
  <si>
    <t>Fettlöser</t>
  </si>
  <si>
    <t>Weichspüler</t>
  </si>
  <si>
    <t>Bleichmittel</t>
  </si>
  <si>
    <t>Flüssigwaschmittel</t>
  </si>
  <si>
    <t>Alleinwaschmittel, hochkkonzentriert</t>
  </si>
  <si>
    <t>Alkaliträger</t>
  </si>
  <si>
    <t>Alleinwaschmittel</t>
  </si>
  <si>
    <t>Enzym</t>
  </si>
  <si>
    <t>Vorglagerte Logistik</t>
  </si>
  <si>
    <t>Pendeln der Mitarbeiter</t>
  </si>
  <si>
    <t>Scope 3 - Indirekte Emissionen aus der Wertschöpfungskette</t>
  </si>
  <si>
    <t>Emissionsfaktor [kg CO2e/Einheit]</t>
  </si>
  <si>
    <t>Einkauf [Stückzahl]</t>
  </si>
  <si>
    <t>Einkauf [kg]</t>
  </si>
  <si>
    <t xml:space="preserve"> [kg]</t>
  </si>
  <si>
    <t>Tayabb, Singari und Sathikh 2024</t>
  </si>
  <si>
    <t>https://nano-ntp.com/index.php/nano/article/download/3217/2418/6070</t>
  </si>
  <si>
    <t xml:space="preserve">Investitionen </t>
  </si>
  <si>
    <t>Gesamtemissionen aus eingekauften Gütern und Dienstleistungen  [kg CO2e]</t>
  </si>
  <si>
    <t>Entsorgung der verkauften Produkte und Dienstleistungen</t>
  </si>
  <si>
    <t>Investitionen</t>
  </si>
  <si>
    <t>Energieträger</t>
  </si>
  <si>
    <t>Eingekaufte Chemikalien</t>
  </si>
  <si>
    <t>Chemikalie</t>
  </si>
  <si>
    <t>Verbrauch  [kWh] oder [l]</t>
  </si>
  <si>
    <t>Summe Scope 3 in kg CO2:</t>
  </si>
  <si>
    <t xml:space="preserve">Summe Scope 2 in kg CO2: </t>
  </si>
  <si>
    <t>Summe Scope 1 in kg CO2: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</si>
</sst>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 (Textkörper)"/>
    </font>
    <font>
      <b/>
      <sz val="20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8"/>
      <color theme="0"/>
      <name val="Aptos Display"/>
      <family val="2"/>
      <scheme val="major"/>
    </font>
    <font>
      <b/>
      <sz val="20"/>
      <color theme="0"/>
      <name val="Aptos Display"/>
      <family val="2"/>
      <scheme val="major"/>
    </font>
    <font>
      <sz val="20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2"/>
      <color rgb="FFFF0000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8"/>
      <name val="Aptos Narrow"/>
      <family val="2"/>
      <scheme val="minor"/>
    </font>
    <font>
      <sz val="12"/>
      <color theme="0" tint="-0.34998626667073579"/>
      <name val="Aptos Display"/>
      <family val="2"/>
      <scheme val="major"/>
    </font>
    <font>
      <u/>
      <sz val="12"/>
      <color theme="10"/>
      <name val="Aptos Narrow"/>
      <family val="2"/>
      <scheme val="minor"/>
    </font>
    <font>
      <b/>
      <sz val="12"/>
      <color rgb="FFFF0000"/>
      <name val="Aptos Display (Überschriften)"/>
    </font>
    <font>
      <b/>
      <sz val="16"/>
      <color theme="0"/>
      <name val="Aptos Display"/>
      <family val="2"/>
      <scheme val="major"/>
    </font>
    <font>
      <sz val="16"/>
      <color theme="1"/>
      <name val="Aptos Display"/>
      <family val="2"/>
      <scheme val="maj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Aptos Narrow (Textkörper)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rgb="FF000000"/>
      <name val="Aptos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theme="8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40">
    <xf numFmtId="0" fontId="0" fillId="0" borderId="0" xfId="0"/>
    <xf numFmtId="0" fontId="6" fillId="7" borderId="0" xfId="0" applyFont="1" applyFill="1"/>
    <xf numFmtId="0" fontId="7" fillId="7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7" fillId="0" borderId="0" xfId="0" applyFont="1"/>
    <xf numFmtId="0" fontId="11" fillId="2" borderId="0" xfId="0" applyFont="1" applyFill="1"/>
    <xf numFmtId="0" fontId="12" fillId="7" borderId="0" xfId="0" applyFont="1" applyFill="1"/>
    <xf numFmtId="0" fontId="7" fillId="4" borderId="0" xfId="0" applyFont="1" applyFill="1"/>
    <xf numFmtId="0" fontId="12" fillId="4" borderId="0" xfId="0" applyFont="1" applyFill="1"/>
    <xf numFmtId="0" fontId="11" fillId="0" borderId="0" xfId="0" applyFont="1"/>
    <xf numFmtId="0" fontId="8" fillId="2" borderId="1" xfId="0" applyFont="1" applyFill="1" applyBorder="1"/>
    <xf numFmtId="0" fontId="13" fillId="0" borderId="0" xfId="0" applyFont="1" applyAlignment="1">
      <alignment wrapText="1"/>
    </xf>
    <xf numFmtId="0" fontId="8" fillId="7" borderId="1" xfId="0" applyFont="1" applyFill="1" applyBorder="1"/>
    <xf numFmtId="0" fontId="8" fillId="2" borderId="7" xfId="0" applyFont="1" applyFill="1" applyBorder="1"/>
    <xf numFmtId="164" fontId="7" fillId="0" borderId="0" xfId="0" applyNumberFormat="1" applyFont="1" applyAlignment="1">
      <alignment horizontal="right"/>
    </xf>
    <xf numFmtId="0" fontId="10" fillId="2" borderId="1" xfId="0" applyFont="1" applyFill="1" applyBorder="1"/>
    <xf numFmtId="0" fontId="14" fillId="2" borderId="1" xfId="0" applyFont="1" applyFill="1" applyBorder="1"/>
    <xf numFmtId="0" fontId="8" fillId="4" borderId="1" xfId="0" applyFont="1" applyFill="1" applyBorder="1"/>
    <xf numFmtId="0" fontId="8" fillId="0" borderId="0" xfId="0" applyFont="1" applyAlignment="1">
      <alignment horizontal="right"/>
    </xf>
    <xf numFmtId="0" fontId="14" fillId="0" borderId="1" xfId="0" applyFont="1" applyBorder="1"/>
    <xf numFmtId="0" fontId="16" fillId="0" borderId="0" xfId="0" applyFont="1"/>
    <xf numFmtId="0" fontId="12" fillId="2" borderId="1" xfId="0" applyFont="1" applyFill="1" applyBorder="1"/>
    <xf numFmtId="0" fontId="12" fillId="2" borderId="3" xfId="0" applyFont="1" applyFill="1" applyBorder="1" applyAlignment="1">
      <alignment horizontal="left"/>
    </xf>
    <xf numFmtId="0" fontId="16" fillId="2" borderId="4" xfId="0" applyFont="1" applyFill="1" applyBorder="1"/>
    <xf numFmtId="0" fontId="16" fillId="2" borderId="0" xfId="0" applyFont="1" applyFill="1"/>
    <xf numFmtId="0" fontId="18" fillId="0" borderId="0" xfId="0" applyFont="1"/>
    <xf numFmtId="0" fontId="12" fillId="2" borderId="6" xfId="0" applyFont="1" applyFill="1" applyBorder="1" applyAlignment="1">
      <alignment horizontal="left"/>
    </xf>
    <xf numFmtId="0" fontId="16" fillId="2" borderId="3" xfId="0" applyFont="1" applyFill="1" applyBorder="1"/>
    <xf numFmtId="0" fontId="15" fillId="0" borderId="0" xfId="0" applyFont="1"/>
    <xf numFmtId="0" fontId="19" fillId="0" borderId="0" xfId="1"/>
    <xf numFmtId="0" fontId="0" fillId="4" borderId="0" xfId="0" applyFill="1"/>
    <xf numFmtId="0" fontId="10" fillId="2" borderId="0" xfId="0" applyFont="1" applyFill="1" applyAlignment="1">
      <alignment horizontal="left"/>
    </xf>
    <xf numFmtId="0" fontId="10" fillId="0" borderId="0" xfId="0" applyFont="1"/>
    <xf numFmtId="0" fontId="9" fillId="0" borderId="0" xfId="0" applyFont="1"/>
    <xf numFmtId="0" fontId="12" fillId="0" borderId="0" xfId="0" applyFont="1"/>
    <xf numFmtId="0" fontId="8" fillId="0" borderId="1" xfId="0" applyFont="1" applyBorder="1"/>
    <xf numFmtId="0" fontId="7" fillId="3" borderId="0" xfId="0" applyFont="1" applyFill="1"/>
    <xf numFmtId="0" fontId="8" fillId="7" borderId="0" xfId="0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0" fillId="3" borderId="0" xfId="0" applyFill="1"/>
    <xf numFmtId="0" fontId="8" fillId="0" borderId="0" xfId="0" applyFont="1"/>
    <xf numFmtId="0" fontId="20" fillId="0" borderId="0" xfId="0" applyFont="1"/>
    <xf numFmtId="0" fontId="8" fillId="5" borderId="1" xfId="0" applyFont="1" applyFill="1" applyBorder="1"/>
    <xf numFmtId="0" fontId="19" fillId="0" borderId="0" xfId="1" applyFill="1"/>
    <xf numFmtId="0" fontId="3" fillId="3" borderId="0" xfId="0" applyFont="1" applyFill="1"/>
    <xf numFmtId="0" fontId="10" fillId="2" borderId="1" xfId="0" applyFont="1" applyFill="1" applyBorder="1" applyAlignment="1">
      <alignment wrapText="1"/>
    </xf>
    <xf numFmtId="0" fontId="7" fillId="4" borderId="1" xfId="0" applyFont="1" applyFill="1" applyBorder="1"/>
    <xf numFmtId="0" fontId="7" fillId="4" borderId="2" xfId="0" applyFont="1" applyFill="1" applyBorder="1"/>
    <xf numFmtId="0" fontId="7" fillId="4" borderId="6" xfId="0" applyFont="1" applyFill="1" applyBorder="1"/>
    <xf numFmtId="0" fontId="22" fillId="0" borderId="0" xfId="0" applyFont="1"/>
    <xf numFmtId="0" fontId="21" fillId="2" borderId="9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0" fontId="21" fillId="0" borderId="0" xfId="0" applyFont="1" applyAlignment="1">
      <alignment vertical="top" wrapText="1"/>
    </xf>
    <xf numFmtId="2" fontId="22" fillId="0" borderId="0" xfId="0" quotePrefix="1" applyNumberFormat="1" applyFont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2" fontId="22" fillId="6" borderId="3" xfId="0" quotePrefix="1" applyNumberFormat="1" applyFont="1" applyFill="1" applyBorder="1" applyAlignment="1">
      <alignment vertical="top" wrapText="1"/>
    </xf>
    <xf numFmtId="2" fontId="22" fillId="6" borderId="4" xfId="0" quotePrefix="1" applyNumberFormat="1" applyFont="1" applyFill="1" applyBorder="1" applyAlignment="1">
      <alignment vertical="top" wrapText="1"/>
    </xf>
    <xf numFmtId="2" fontId="22" fillId="6" borderId="12" xfId="0" quotePrefix="1" applyNumberFormat="1" applyFont="1" applyFill="1" applyBorder="1" applyAlignment="1">
      <alignment vertical="top" wrapText="1"/>
    </xf>
    <xf numFmtId="2" fontId="22" fillId="6" borderId="5" xfId="0" quotePrefix="1" applyNumberFormat="1" applyFont="1" applyFill="1" applyBorder="1" applyAlignment="1">
      <alignment vertical="top" wrapText="1"/>
    </xf>
    <xf numFmtId="0" fontId="16" fillId="2" borderId="1" xfId="0" applyFont="1" applyFill="1" applyBorder="1"/>
    <xf numFmtId="0" fontId="5" fillId="7" borderId="1" xfId="0" applyFont="1" applyFill="1" applyBorder="1"/>
    <xf numFmtId="0" fontId="0" fillId="7" borderId="0" xfId="0" applyFill="1"/>
    <xf numFmtId="0" fontId="14" fillId="2" borderId="11" xfId="0" applyFont="1" applyFill="1" applyBorder="1"/>
    <xf numFmtId="0" fontId="14" fillId="0" borderId="11" xfId="0" applyFont="1" applyBorder="1"/>
    <xf numFmtId="0" fontId="12" fillId="2" borderId="11" xfId="0" applyFont="1" applyFill="1" applyBorder="1"/>
    <xf numFmtId="0" fontId="2" fillId="3" borderId="11" xfId="0" applyFont="1" applyFill="1" applyBorder="1"/>
    <xf numFmtId="0" fontId="27" fillId="3" borderId="0" xfId="0" applyFont="1" applyFill="1"/>
    <xf numFmtId="0" fontId="26" fillId="2" borderId="3" xfId="0" applyFont="1" applyFill="1" applyBorder="1" applyAlignment="1">
      <alignment horizontal="left"/>
    </xf>
    <xf numFmtId="0" fontId="26" fillId="2" borderId="4" xfId="0" applyFont="1" applyFill="1" applyBorder="1"/>
    <xf numFmtId="0" fontId="26" fillId="2" borderId="12" xfId="0" applyFont="1" applyFill="1" applyBorder="1"/>
    <xf numFmtId="0" fontId="8" fillId="3" borderId="11" xfId="0" applyFont="1" applyFill="1" applyBorder="1"/>
    <xf numFmtId="0" fontId="12" fillId="2" borderId="12" xfId="0" applyFont="1" applyFill="1" applyBorder="1"/>
    <xf numFmtId="0" fontId="16" fillId="2" borderId="12" xfId="0" applyFont="1" applyFill="1" applyBorder="1"/>
    <xf numFmtId="0" fontId="27" fillId="2" borderId="4" xfId="0" applyFont="1" applyFill="1" applyBorder="1"/>
    <xf numFmtId="2" fontId="10" fillId="2" borderId="0" xfId="0" applyNumberFormat="1" applyFont="1" applyFill="1"/>
    <xf numFmtId="0" fontId="12" fillId="2" borderId="1" xfId="0" applyFont="1" applyFill="1" applyBorder="1" applyAlignment="1">
      <alignment horizontal="left"/>
    </xf>
    <xf numFmtId="0" fontId="7" fillId="6" borderId="8" xfId="0" applyFont="1" applyFill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14" fontId="7" fillId="0" borderId="8" xfId="0" applyNumberFormat="1" applyFont="1" applyBorder="1" applyAlignment="1" applyProtection="1">
      <alignment horizontal="left"/>
      <protection locked="0"/>
    </xf>
    <xf numFmtId="14" fontId="7" fillId="6" borderId="8" xfId="0" applyNumberFormat="1" applyFont="1" applyFill="1" applyBorder="1" applyAlignment="1" applyProtection="1">
      <alignment horizontal="left"/>
      <protection locked="0"/>
    </xf>
    <xf numFmtId="0" fontId="7" fillId="8" borderId="1" xfId="0" applyFont="1" applyFill="1" applyBorder="1" applyProtection="1">
      <protection locked="0"/>
    </xf>
    <xf numFmtId="0" fontId="8" fillId="8" borderId="1" xfId="0" applyFont="1" applyFill="1" applyBorder="1" applyProtection="1">
      <protection locked="0"/>
    </xf>
    <xf numFmtId="0" fontId="3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12" fillId="2" borderId="1" xfId="0" applyFont="1" applyFill="1" applyBorder="1" applyProtection="1">
      <protection locked="0"/>
    </xf>
    <xf numFmtId="0" fontId="16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1" xfId="0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2" xfId="0" applyFill="1" applyBorder="1" applyProtection="1">
      <protection locked="0"/>
    </xf>
    <xf numFmtId="0" fontId="8" fillId="0" borderId="8" xfId="0" applyFont="1" applyBorder="1"/>
    <xf numFmtId="0" fontId="8" fillId="6" borderId="8" xfId="0" applyFont="1" applyFill="1" applyBorder="1"/>
    <xf numFmtId="0" fontId="8" fillId="7" borderId="8" xfId="0" applyFont="1" applyFill="1" applyBorder="1"/>
    <xf numFmtId="0" fontId="0" fillId="7" borderId="1" xfId="0" applyFill="1" applyBorder="1" applyAlignment="1">
      <alignment vertical="top" wrapText="1"/>
    </xf>
    <xf numFmtId="0" fontId="8" fillId="9" borderId="1" xfId="0" applyFont="1" applyFill="1" applyBorder="1"/>
    <xf numFmtId="0" fontId="7" fillId="9" borderId="1" xfId="0" applyFont="1" applyFill="1" applyBorder="1"/>
    <xf numFmtId="0" fontId="7" fillId="9" borderId="1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left"/>
    </xf>
    <xf numFmtId="0" fontId="8" fillId="9" borderId="2" xfId="0" applyFont="1" applyFill="1" applyBorder="1"/>
    <xf numFmtId="0" fontId="15" fillId="9" borderId="1" xfId="0" applyFont="1" applyFill="1" applyBorder="1"/>
    <xf numFmtId="0" fontId="7" fillId="9" borderId="0" xfId="0" applyFont="1" applyFill="1"/>
    <xf numFmtId="0" fontId="7" fillId="9" borderId="2" xfId="0" applyFont="1" applyFill="1" applyBorder="1"/>
    <xf numFmtId="0" fontId="8" fillId="9" borderId="11" xfId="0" applyFont="1" applyFill="1" applyBorder="1"/>
    <xf numFmtId="0" fontId="8" fillId="9" borderId="14" xfId="0" applyFont="1" applyFill="1" applyBorder="1"/>
    <xf numFmtId="0" fontId="8" fillId="9" borderId="1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right" indent="1"/>
    </xf>
    <xf numFmtId="0" fontId="8" fillId="9" borderId="2" xfId="0" applyFont="1" applyFill="1" applyBorder="1" applyAlignment="1">
      <alignment horizontal="right"/>
    </xf>
    <xf numFmtId="0" fontId="3" fillId="9" borderId="1" xfId="0" applyFont="1" applyFill="1" applyBorder="1"/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 indent="1"/>
    </xf>
    <xf numFmtId="0" fontId="3" fillId="9" borderId="1" xfId="0" applyFont="1" applyFill="1" applyBorder="1" applyAlignment="1">
      <alignment horizontal="left"/>
    </xf>
    <xf numFmtId="0" fontId="2" fillId="9" borderId="2" xfId="0" applyFont="1" applyFill="1" applyBorder="1"/>
    <xf numFmtId="0" fontId="2" fillId="9" borderId="1" xfId="0" applyFont="1" applyFill="1" applyBorder="1"/>
    <xf numFmtId="0" fontId="2" fillId="9" borderId="11" xfId="0" applyFont="1" applyFill="1" applyBorder="1"/>
    <xf numFmtId="0" fontId="4" fillId="9" borderId="1" xfId="0" applyFont="1" applyFill="1" applyBorder="1"/>
    <xf numFmtId="0" fontId="0" fillId="9" borderId="1" xfId="0" applyFill="1" applyBorder="1"/>
    <xf numFmtId="0" fontId="0" fillId="9" borderId="11" xfId="0" applyFill="1" applyBorder="1"/>
    <xf numFmtId="0" fontId="0" fillId="9" borderId="2" xfId="0" applyFill="1" applyBorder="1"/>
    <xf numFmtId="0" fontId="0" fillId="9" borderId="14" xfId="0" applyFill="1" applyBorder="1"/>
    <xf numFmtId="0" fontId="5" fillId="9" borderId="1" xfId="0" applyFont="1" applyFill="1" applyBorder="1"/>
    <xf numFmtId="0" fontId="25" fillId="9" borderId="1" xfId="0" applyFont="1" applyFill="1" applyBorder="1" applyAlignment="1">
      <alignment horizontal="left"/>
    </xf>
    <xf numFmtId="0" fontId="2" fillId="9" borderId="0" xfId="0" applyFont="1" applyFill="1" applyAlignment="1">
      <alignment horizontal="right"/>
    </xf>
    <xf numFmtId="0" fontId="2" fillId="9" borderId="2" xfId="0" applyFont="1" applyFill="1" applyBorder="1" applyAlignment="1">
      <alignment horizontal="right"/>
    </xf>
    <xf numFmtId="0" fontId="3" fillId="9" borderId="2" xfId="0" applyFont="1" applyFill="1" applyBorder="1"/>
    <xf numFmtId="0" fontId="2" fillId="9" borderId="14" xfId="0" applyFont="1" applyFill="1" applyBorder="1"/>
    <xf numFmtId="0" fontId="1" fillId="9" borderId="7" xfId="0" applyFont="1" applyFill="1" applyBorder="1"/>
    <xf numFmtId="0" fontId="1" fillId="9" borderId="1" xfId="0" applyFont="1" applyFill="1" applyBorder="1"/>
    <xf numFmtId="0" fontId="2" fillId="9" borderId="2" xfId="0" applyFont="1" applyFill="1" applyBorder="1" applyAlignment="1">
      <alignment horizontal="right" indent="1"/>
    </xf>
    <xf numFmtId="0" fontId="2" fillId="9" borderId="7" xfId="0" applyFont="1" applyFill="1" applyBorder="1"/>
    <xf numFmtId="0" fontId="16" fillId="9" borderId="0" xfId="0" applyFont="1" applyFill="1"/>
    <xf numFmtId="0" fontId="2" fillId="9" borderId="13" xfId="0" applyFont="1" applyFill="1" applyBorder="1"/>
    <xf numFmtId="0" fontId="2" fillId="9" borderId="15" xfId="0" applyFont="1" applyFill="1" applyBorder="1"/>
    <xf numFmtId="2" fontId="7" fillId="8" borderId="1" xfId="0" applyNumberFormat="1" applyFont="1" applyFill="1" applyBorder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588716</xdr:colOff>
      <xdr:row>0</xdr:row>
      <xdr:rowOff>2</xdr:rowOff>
    </xdr:from>
    <xdr:to>
      <xdr:col>11</xdr:col>
      <xdr:colOff>22859</xdr:colOff>
      <xdr:row>2</xdr:row>
      <xdr:rowOff>57918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D9CF9E89-5FB3-A192-B516-486E7F731237}"/>
            </a:ext>
          </a:extLst>
        </xdr:cNvPr>
        <xdr:cNvGrpSpPr/>
      </xdr:nvGrpSpPr>
      <xdr:grpSpPr>
        <a:xfrm>
          <a:off x="6787917" y="2"/>
          <a:ext cx="5986349" cy="575910"/>
          <a:chOff x="7601659" y="1654285"/>
          <a:chExt cx="3045875" cy="944391"/>
        </a:xfrm>
      </xdr:grpSpPr>
      <xdr:sp macro="" textlink="">
        <xdr:nvSpPr>
          <xdr:cNvPr id="4" name="Abgerundete rechteckige Legende 3">
            <a:extLst>
              <a:ext uri="{FF2B5EF4-FFF2-40B4-BE49-F238E27FC236}">
                <a16:creationId xmlns:a16="http://schemas.microsoft.com/office/drawing/2014/main" id="{6C290B53-0E33-F281-3787-1AB74B069453}"/>
              </a:ext>
            </a:extLst>
          </xdr:cNvPr>
          <xdr:cNvSpPr/>
        </xdr:nvSpPr>
        <xdr:spPr>
          <a:xfrm>
            <a:off x="7609866" y="1654285"/>
            <a:ext cx="3037668" cy="944391"/>
          </a:xfrm>
          <a:prstGeom prst="wedgeRoundRectCallout">
            <a:avLst>
              <a:gd name="adj1" fmla="val -72077"/>
              <a:gd name="adj2" fmla="val 118877"/>
              <a:gd name="adj3" fmla="val 16667"/>
            </a:avLst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019C539C-CA94-0D44-2B97-C1335A604EFC}"/>
              </a:ext>
            </a:extLst>
          </xdr:cNvPr>
          <xdr:cNvSpPr txBox="1"/>
        </xdr:nvSpPr>
        <xdr:spPr>
          <a:xfrm>
            <a:off x="7601659" y="1719822"/>
            <a:ext cx="3007307" cy="8225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100" b="1" baseline="0"/>
              <a:t>Die Emissionsfaktoren sind nur stellenweise angegeben, diese vervollständigen Sie anhand Ihrer Lieferantenrechnungen oder aus der UBA-Liste.</a:t>
            </a:r>
            <a:endParaRPr lang="de-DE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partner.mvv.de/blog/wichtige-kaeltemittel-im-ueberblic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nano-ntp.com/index.php/nano/article/download/3217/2418/6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2700-CBD9-F041-A304-62ABAE414627}">
  <sheetPr>
    <tabColor rgb="FFFFFF00"/>
  </sheetPr>
  <dimension ref="A1:H75"/>
  <sheetViews>
    <sheetView topLeftCell="A8" workbookViewId="0">
      <selection activeCell="E29" sqref="E29"/>
    </sheetView>
  </sheetViews>
  <sheetFormatPr baseColWidth="10" defaultColWidth="10.796875" defaultRowHeight="15.6"/>
  <cols>
    <col min="1" max="1" width="40" style="6" customWidth="1"/>
    <col min="2" max="2" width="19.296875" style="6" customWidth="1"/>
    <col min="3" max="3" width="20.69921875" style="6" customWidth="1"/>
    <col min="4" max="4" width="20.19921875" style="6" customWidth="1"/>
    <col min="5" max="5" width="23.5" style="6" customWidth="1"/>
    <col min="6" max="6" width="21.296875" style="6" customWidth="1"/>
    <col min="7" max="7" width="22" style="6" customWidth="1"/>
    <col min="8" max="8" width="21.5" style="6" customWidth="1"/>
    <col min="9" max="16384" width="10.796875" style="6"/>
  </cols>
  <sheetData>
    <row r="1" spans="1:8" ht="25.95" customHeight="1">
      <c r="A1" s="4" t="s">
        <v>35</v>
      </c>
      <c r="B1" s="5"/>
      <c r="C1" s="5"/>
      <c r="D1" s="5"/>
      <c r="E1" s="5"/>
      <c r="F1" s="5"/>
      <c r="G1" s="5"/>
      <c r="H1" s="5"/>
    </row>
    <row r="3" spans="1:8">
      <c r="A3" s="97" t="s">
        <v>36</v>
      </c>
      <c r="B3" s="98"/>
      <c r="C3" s="79"/>
    </row>
    <row r="4" spans="1:8">
      <c r="A4" s="96" t="s">
        <v>37</v>
      </c>
      <c r="B4" s="96"/>
      <c r="C4" s="80"/>
    </row>
    <row r="5" spans="1:8">
      <c r="A5" s="97" t="s">
        <v>38</v>
      </c>
      <c r="B5" s="98"/>
      <c r="C5" s="79"/>
    </row>
    <row r="6" spans="1:8">
      <c r="A6" s="96" t="s">
        <v>40</v>
      </c>
      <c r="B6" s="96"/>
      <c r="C6" s="81">
        <v>45658</v>
      </c>
    </row>
    <row r="7" spans="1:8">
      <c r="A7" s="97" t="s">
        <v>41</v>
      </c>
      <c r="B7" s="98"/>
      <c r="C7" s="82">
        <v>46022</v>
      </c>
    </row>
    <row r="8" spans="1:8">
      <c r="A8" s="96" t="s">
        <v>39</v>
      </c>
      <c r="B8" s="96"/>
      <c r="C8" s="80"/>
    </row>
    <row r="10" spans="1:8" ht="25.8">
      <c r="A10" s="1" t="s">
        <v>42</v>
      </c>
      <c r="B10" s="2"/>
      <c r="C10" s="2"/>
      <c r="D10" s="2"/>
    </row>
    <row r="12" spans="1:8" s="52" customFormat="1" ht="63.6" thickBot="1">
      <c r="A12" s="53" t="s">
        <v>43</v>
      </c>
      <c r="B12" s="54" t="s">
        <v>44</v>
      </c>
      <c r="C12" s="54" t="s">
        <v>45</v>
      </c>
      <c r="D12" s="57" t="s">
        <v>46</v>
      </c>
      <c r="E12" s="55"/>
    </row>
    <row r="13" spans="1:8" s="52" customFormat="1" ht="21.6" thickBot="1">
      <c r="A13" s="58">
        <f>SUM(B13:D13)</f>
        <v>0</v>
      </c>
      <c r="B13" s="59">
        <f>E20/1000</f>
        <v>0</v>
      </c>
      <c r="C13" s="60">
        <f>E26/1000</f>
        <v>0</v>
      </c>
      <c r="D13" s="61">
        <f>E35/1000</f>
        <v>0</v>
      </c>
      <c r="E13" s="56"/>
    </row>
    <row r="15" spans="1:8" ht="25.8">
      <c r="A15" s="3" t="s">
        <v>47</v>
      </c>
      <c r="B15" s="5"/>
      <c r="C15" s="5"/>
      <c r="D15" s="5"/>
      <c r="E15" s="33" t="s">
        <v>49</v>
      </c>
    </row>
    <row r="16" spans="1:8" ht="18">
      <c r="A16" s="8" t="s">
        <v>48</v>
      </c>
      <c r="B16" s="8"/>
      <c r="C16" s="8"/>
      <c r="D16" s="8"/>
      <c r="E16" s="8"/>
    </row>
    <row r="17" spans="1:5">
      <c r="A17" s="9" t="s">
        <v>50</v>
      </c>
      <c r="B17" s="9"/>
      <c r="C17" s="9"/>
      <c r="D17" s="9"/>
      <c r="E17" s="49">
        <f>'Scope 1'!O19</f>
        <v>0</v>
      </c>
    </row>
    <row r="18" spans="1:5">
      <c r="A18" s="9" t="s">
        <v>51</v>
      </c>
      <c r="B18" s="9"/>
      <c r="C18" s="9"/>
      <c r="D18" s="9"/>
      <c r="E18" s="49">
        <f>'Scope 1'!O32</f>
        <v>0</v>
      </c>
    </row>
    <row r="19" spans="1:5" ht="16.2" thickBot="1">
      <c r="A19" s="9" t="s">
        <v>52</v>
      </c>
      <c r="B19" s="9"/>
      <c r="C19" s="9"/>
      <c r="D19" s="9"/>
      <c r="E19" s="50">
        <f>'Scope 1'!O40</f>
        <v>0</v>
      </c>
    </row>
    <row r="20" spans="1:5" ht="18.600000000000001" thickBot="1">
      <c r="A20" s="10" t="s">
        <v>230</v>
      </c>
      <c r="B20" s="9"/>
      <c r="C20" s="9"/>
      <c r="D20" s="9"/>
      <c r="E20" s="51">
        <f>SUM(E17:E19)</f>
        <v>0</v>
      </c>
    </row>
    <row r="22" spans="1:5" ht="18">
      <c r="A22" s="8" t="s">
        <v>53</v>
      </c>
      <c r="B22" s="2"/>
      <c r="C22" s="2"/>
      <c r="D22" s="2"/>
      <c r="E22" s="2"/>
    </row>
    <row r="23" spans="1:5">
      <c r="A23" s="9" t="s">
        <v>54</v>
      </c>
      <c r="B23" s="9"/>
      <c r="C23" s="9"/>
      <c r="D23" s="9"/>
      <c r="E23" s="49">
        <f>'Scope 2'!O7</f>
        <v>0</v>
      </c>
    </row>
    <row r="24" spans="1:5">
      <c r="A24" s="9" t="s">
        <v>55</v>
      </c>
      <c r="B24" s="9"/>
      <c r="C24" s="9"/>
      <c r="D24" s="9"/>
      <c r="E24" s="49">
        <f>'Scope 2'!O12</f>
        <v>0</v>
      </c>
    </row>
    <row r="25" spans="1:5" ht="16.2" thickBot="1">
      <c r="A25" s="9" t="s">
        <v>56</v>
      </c>
      <c r="B25" s="9"/>
      <c r="C25" s="9"/>
      <c r="D25" s="9"/>
      <c r="E25" s="50">
        <f>'Scope 2'!O17</f>
        <v>0</v>
      </c>
    </row>
    <row r="26" spans="1:5" ht="18.600000000000001" thickBot="1">
      <c r="A26" s="10" t="s">
        <v>229</v>
      </c>
      <c r="B26" s="9"/>
      <c r="C26" s="9"/>
      <c r="D26" s="9"/>
      <c r="E26" s="51">
        <f>SUM(E23:E25)</f>
        <v>0</v>
      </c>
    </row>
    <row r="28" spans="1:5" ht="18">
      <c r="A28" s="8" t="s">
        <v>57</v>
      </c>
      <c r="B28" s="2"/>
      <c r="C28" s="2"/>
      <c r="D28" s="2"/>
      <c r="E28" s="2"/>
    </row>
    <row r="29" spans="1:5">
      <c r="A29" s="9" t="s">
        <v>58</v>
      </c>
      <c r="B29" s="9"/>
      <c r="C29" s="9"/>
      <c r="D29" s="9"/>
      <c r="E29" s="49">
        <f>'Scope 3'!O42</f>
        <v>0</v>
      </c>
    </row>
    <row r="30" spans="1:5">
      <c r="A30" s="9" t="s">
        <v>31</v>
      </c>
      <c r="B30" s="9"/>
      <c r="C30" s="9"/>
      <c r="D30" s="9"/>
      <c r="E30" s="49">
        <f>'Scope 3'!O49</f>
        <v>0</v>
      </c>
    </row>
    <row r="31" spans="1:5">
      <c r="A31" s="9" t="s">
        <v>59</v>
      </c>
      <c r="B31" s="9"/>
      <c r="C31" s="9"/>
      <c r="D31" s="9"/>
      <c r="E31" s="49">
        <f>'Scope 3'!O55</f>
        <v>0</v>
      </c>
    </row>
    <row r="32" spans="1:5">
      <c r="A32" s="9" t="s">
        <v>76</v>
      </c>
      <c r="B32" s="9"/>
      <c r="C32" s="9"/>
      <c r="D32" s="9"/>
      <c r="E32" s="49">
        <f>'Scope 3'!O65</f>
        <v>0</v>
      </c>
    </row>
    <row r="33" spans="1:5">
      <c r="A33" s="9" t="s">
        <v>75</v>
      </c>
      <c r="B33" s="9"/>
      <c r="C33" s="9"/>
      <c r="D33" s="9"/>
      <c r="E33" s="49">
        <f>'Scope 3'!O70</f>
        <v>0</v>
      </c>
    </row>
    <row r="34" spans="1:5" ht="16.2" thickBot="1">
      <c r="A34" s="9" t="s">
        <v>220</v>
      </c>
      <c r="B34" s="9"/>
      <c r="C34" s="9"/>
      <c r="D34" s="9"/>
      <c r="E34" s="49">
        <f>'Scope 3'!O75</f>
        <v>0</v>
      </c>
    </row>
    <row r="35" spans="1:5" ht="18.600000000000001" thickBot="1">
      <c r="A35" s="10" t="s">
        <v>228</v>
      </c>
      <c r="B35" s="9"/>
      <c r="C35" s="9"/>
      <c r="D35" s="9"/>
      <c r="E35" s="51">
        <f>SUM(E29:E34)</f>
        <v>0</v>
      </c>
    </row>
    <row r="39" spans="1:5" ht="25.8">
      <c r="A39" s="4" t="s">
        <v>77</v>
      </c>
      <c r="B39" s="4"/>
      <c r="C39" s="4"/>
      <c r="D39" s="4"/>
      <c r="E39" s="77">
        <f>A13</f>
        <v>0</v>
      </c>
    </row>
    <row r="43" spans="1:5" ht="25.8">
      <c r="A43" s="34"/>
      <c r="B43" s="30"/>
      <c r="C43" s="30"/>
      <c r="D43" s="30"/>
    </row>
    <row r="45" spans="1:5" ht="25.8">
      <c r="A45" s="34"/>
    </row>
    <row r="47" spans="1:5" ht="23.4">
      <c r="A47" s="35"/>
    </row>
    <row r="48" spans="1:5" ht="18">
      <c r="A48" s="36"/>
    </row>
    <row r="52" spans="1:1" ht="18">
      <c r="A52" s="36"/>
    </row>
    <row r="54" spans="1:1" ht="18">
      <c r="A54" s="36"/>
    </row>
    <row r="58" spans="1:1" ht="18">
      <c r="A58" s="36"/>
    </row>
    <row r="60" spans="1:1" ht="18">
      <c r="A60" s="36"/>
    </row>
    <row r="75" spans="1:1" ht="18">
      <c r="A75" s="36"/>
    </row>
  </sheetData>
  <sheetProtection sheet="1" objects="1" scenarios="1"/>
  <mergeCells count="6">
    <mergeCell ref="A8:B8"/>
    <mergeCell ref="A3:B3"/>
    <mergeCell ref="A4:B4"/>
    <mergeCell ref="A5:B5"/>
    <mergeCell ref="A6:B6"/>
    <mergeCell ref="A7:B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9C86-BB99-6747-B712-3D64B44B4337}">
  <sheetPr>
    <tabColor rgb="FFFFFF00"/>
  </sheetPr>
  <dimension ref="A1:AP42"/>
  <sheetViews>
    <sheetView showGridLines="0" tabSelected="1" zoomScale="115" zoomScaleNormal="115" workbookViewId="0">
      <selection activeCell="B10" sqref="B10"/>
    </sheetView>
  </sheetViews>
  <sheetFormatPr baseColWidth="10" defaultColWidth="10.796875" defaultRowHeight="15.6"/>
  <cols>
    <col min="1" max="1" width="59.796875" style="6" customWidth="1"/>
    <col min="2" max="4" width="10.796875" style="6"/>
    <col min="5" max="14" width="10.796875" style="6" customWidth="1"/>
    <col min="15" max="15" width="19.796875" style="43" customWidth="1"/>
    <col min="16" max="16" width="26.69921875" style="88" customWidth="1"/>
    <col min="17" max="16384" width="10.796875" style="6"/>
  </cols>
  <sheetData>
    <row r="1" spans="1:42" ht="25.8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4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42" s="22" customFormat="1" ht="18">
      <c r="A3" s="23" t="s">
        <v>1</v>
      </c>
      <c r="B3" s="23"/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10</v>
      </c>
      <c r="K3" s="23" t="s">
        <v>11</v>
      </c>
      <c r="L3" s="23" t="s">
        <v>9</v>
      </c>
      <c r="M3" s="23" t="s">
        <v>12</v>
      </c>
      <c r="N3" s="23" t="s">
        <v>13</v>
      </c>
      <c r="O3" s="67" t="s">
        <v>14</v>
      </c>
      <c r="P3" s="89" t="s">
        <v>104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>
      <c r="A4" s="100" t="s">
        <v>32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9"/>
      <c r="P4" s="92"/>
    </row>
    <row r="5" spans="1:42">
      <c r="A5" s="101" t="s">
        <v>78</v>
      </c>
      <c r="B5" s="139">
        <v>0.2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9"/>
      <c r="P5" s="92"/>
    </row>
    <row r="6" spans="1:42">
      <c r="A6" s="102" t="s">
        <v>95</v>
      </c>
      <c r="B6" s="106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73">
        <f>SUM(C6:N6)</f>
        <v>0</v>
      </c>
      <c r="P6" s="92"/>
    </row>
    <row r="7" spans="1:42">
      <c r="A7" s="102" t="s">
        <v>91</v>
      </c>
      <c r="B7" s="107"/>
      <c r="C7" s="100">
        <f>B5*C6</f>
        <v>0</v>
      </c>
      <c r="D7" s="100">
        <f>B5*D6</f>
        <v>0</v>
      </c>
      <c r="E7" s="100">
        <f>B5*E6</f>
        <v>0</v>
      </c>
      <c r="F7" s="100">
        <f>B5*F6</f>
        <v>0</v>
      </c>
      <c r="G7" s="100">
        <f>B5*G6</f>
        <v>0</v>
      </c>
      <c r="H7" s="100">
        <f>B5*H6</f>
        <v>0</v>
      </c>
      <c r="I7" s="100">
        <f>B5*I6</f>
        <v>0</v>
      </c>
      <c r="J7" s="100">
        <f>B5*J6</f>
        <v>0</v>
      </c>
      <c r="K7" s="100">
        <f>B5*K6</f>
        <v>0</v>
      </c>
      <c r="L7" s="100">
        <f>B5*L6</f>
        <v>0</v>
      </c>
      <c r="M7" s="100">
        <f>B5*M6</f>
        <v>0</v>
      </c>
      <c r="N7" s="100">
        <f>B5*N6</f>
        <v>0</v>
      </c>
      <c r="O7" s="109">
        <f>SUM(C7:N7)</f>
        <v>0</v>
      </c>
      <c r="P7" s="92"/>
    </row>
    <row r="8" spans="1:42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9"/>
      <c r="P8" s="92"/>
    </row>
    <row r="9" spans="1:42">
      <c r="A9" s="100" t="s">
        <v>90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9"/>
      <c r="P9" s="92"/>
    </row>
    <row r="10" spans="1:42">
      <c r="A10" s="101" t="s">
        <v>78</v>
      </c>
      <c r="B10" s="83">
        <v>2.62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9"/>
      <c r="P10" s="92"/>
    </row>
    <row r="11" spans="1:42">
      <c r="A11" s="102" t="s">
        <v>94</v>
      </c>
      <c r="B11" s="101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73">
        <f>SUM(C11:N11)</f>
        <v>0</v>
      </c>
      <c r="P11" s="92"/>
    </row>
    <row r="12" spans="1:42">
      <c r="A12" s="102" t="s">
        <v>91</v>
      </c>
      <c r="B12" s="101"/>
      <c r="C12" s="101">
        <f>B10*C11</f>
        <v>0</v>
      </c>
      <c r="D12" s="101">
        <f>B10*D11</f>
        <v>0</v>
      </c>
      <c r="E12" s="101">
        <f>B10*E11</f>
        <v>0</v>
      </c>
      <c r="F12" s="101">
        <f>B10*F11</f>
        <v>0</v>
      </c>
      <c r="G12" s="101">
        <f>B10*G11</f>
        <v>0</v>
      </c>
      <c r="H12" s="101">
        <f>B10*H11</f>
        <v>0</v>
      </c>
      <c r="I12" s="101">
        <f>B10*I11</f>
        <v>0</v>
      </c>
      <c r="J12" s="101">
        <f>B10*J11</f>
        <v>0</v>
      </c>
      <c r="K12" s="101">
        <f>B10*K11</f>
        <v>0</v>
      </c>
      <c r="L12" s="101">
        <f>B10*L11</f>
        <v>0</v>
      </c>
      <c r="M12" s="101">
        <f>B10*M11</f>
        <v>0</v>
      </c>
      <c r="N12" s="101">
        <f>B10*N11</f>
        <v>0</v>
      </c>
      <c r="O12" s="109">
        <f>SUM(C12:N12)</f>
        <v>0</v>
      </c>
      <c r="P12" s="92"/>
    </row>
    <row r="13" spans="1:4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9"/>
      <c r="P13" s="92"/>
    </row>
    <row r="14" spans="1:42">
      <c r="A14" s="103" t="s">
        <v>68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9"/>
      <c r="P14" s="92"/>
    </row>
    <row r="15" spans="1:42">
      <c r="A15" s="104" t="s">
        <v>78</v>
      </c>
      <c r="B15" s="83">
        <v>1.35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9"/>
      <c r="P15" s="92"/>
    </row>
    <row r="16" spans="1:42">
      <c r="A16" s="102" t="s">
        <v>94</v>
      </c>
      <c r="B16" s="101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73">
        <f>SUM(C16:N16)</f>
        <v>0</v>
      </c>
      <c r="P16" s="92"/>
    </row>
    <row r="17" spans="1:42">
      <c r="A17" s="102" t="s">
        <v>92</v>
      </c>
      <c r="B17" s="107"/>
      <c r="C17" s="101">
        <f>B15*C16</f>
        <v>0</v>
      </c>
      <c r="D17" s="101">
        <f>B15*D16</f>
        <v>0</v>
      </c>
      <c r="E17" s="101">
        <f>B15*E16</f>
        <v>0</v>
      </c>
      <c r="F17" s="101">
        <f>B15*F16</f>
        <v>0</v>
      </c>
      <c r="G17" s="101">
        <f>B15*G16</f>
        <v>0</v>
      </c>
      <c r="H17" s="101">
        <f>B15*H16</f>
        <v>0</v>
      </c>
      <c r="I17" s="101">
        <f>B15*I16</f>
        <v>0</v>
      </c>
      <c r="J17" s="101">
        <f>B15*J16</f>
        <v>0</v>
      </c>
      <c r="K17" s="101">
        <f>B15*K16</f>
        <v>0</v>
      </c>
      <c r="L17" s="101">
        <f>B15*L16</f>
        <v>0</v>
      </c>
      <c r="M17" s="101">
        <f>B15*M16</f>
        <v>0</v>
      </c>
      <c r="N17" s="101">
        <f>B15*N16</f>
        <v>0</v>
      </c>
      <c r="O17" s="109"/>
      <c r="P17" s="92"/>
    </row>
    <row r="18" spans="1:42" ht="16.2" thickBot="1">
      <c r="A18" s="105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10"/>
      <c r="P18" s="92"/>
    </row>
    <row r="19" spans="1:42" s="26" customFormat="1" ht="18.600000000000001" thickBot="1">
      <c r="A19" s="24" t="s">
        <v>150</v>
      </c>
      <c r="B19" s="25"/>
      <c r="C19" s="25">
        <f>C7+C12+C17</f>
        <v>0</v>
      </c>
      <c r="D19" s="25">
        <f t="shared" ref="D19:N19" si="0">D7+D12+D17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25">
        <f t="shared" si="0"/>
        <v>0</v>
      </c>
      <c r="N19" s="25">
        <f t="shared" si="0"/>
        <v>0</v>
      </c>
      <c r="O19" s="74">
        <f>SUM(C19:N19)</f>
        <v>0</v>
      </c>
      <c r="P19" s="90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66"/>
      <c r="P20" s="92"/>
    </row>
    <row r="21" spans="1:42" s="22" customFormat="1" ht="18">
      <c r="A21" s="23" t="s">
        <v>15</v>
      </c>
      <c r="B21" s="23"/>
      <c r="C21" s="23" t="s">
        <v>2</v>
      </c>
      <c r="D21" s="23" t="s">
        <v>3</v>
      </c>
      <c r="E21" s="23" t="s">
        <v>4</v>
      </c>
      <c r="F21" s="23" t="s">
        <v>5</v>
      </c>
      <c r="G21" s="23" t="s">
        <v>6</v>
      </c>
      <c r="H21" s="23" t="s">
        <v>7</v>
      </c>
      <c r="I21" s="23" t="s">
        <v>8</v>
      </c>
      <c r="J21" s="23" t="s">
        <v>10</v>
      </c>
      <c r="K21" s="23" t="s">
        <v>11</v>
      </c>
      <c r="L21" s="23" t="s">
        <v>9</v>
      </c>
      <c r="M21" s="23" t="s">
        <v>12</v>
      </c>
      <c r="N21" s="23" t="s">
        <v>13</v>
      </c>
      <c r="O21" s="67" t="s">
        <v>14</v>
      </c>
      <c r="P21" s="93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>
      <c r="A22" s="100" t="s">
        <v>16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9"/>
      <c r="P22" s="92"/>
    </row>
    <row r="23" spans="1:42">
      <c r="A23" s="101" t="s">
        <v>93</v>
      </c>
      <c r="B23" s="83">
        <v>2.68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9"/>
      <c r="P23" s="92"/>
    </row>
    <row r="24" spans="1:42">
      <c r="A24" s="111" t="s">
        <v>97</v>
      </c>
      <c r="B24" s="106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73">
        <f>SUM(C24:N24)</f>
        <v>0</v>
      </c>
      <c r="P24" s="92"/>
    </row>
    <row r="25" spans="1:42">
      <c r="A25" s="112" t="s">
        <v>96</v>
      </c>
      <c r="B25" s="100"/>
      <c r="C25" s="101">
        <f>B23*C24</f>
        <v>0</v>
      </c>
      <c r="D25" s="101">
        <f>B23*D24</f>
        <v>0</v>
      </c>
      <c r="E25" s="101">
        <f>B23*E24</f>
        <v>0</v>
      </c>
      <c r="F25" s="101">
        <f>B23*F24</f>
        <v>0</v>
      </c>
      <c r="G25" s="101">
        <f>B23*G24</f>
        <v>0</v>
      </c>
      <c r="H25" s="101">
        <f>B23*H24</f>
        <v>0</v>
      </c>
      <c r="I25" s="101">
        <f>B23*I24</f>
        <v>0</v>
      </c>
      <c r="J25" s="101">
        <f>B23*J24</f>
        <v>0</v>
      </c>
      <c r="K25" s="101">
        <f>B23*K24</f>
        <v>0</v>
      </c>
      <c r="L25" s="101">
        <f>B23*L24</f>
        <v>0</v>
      </c>
      <c r="M25" s="101">
        <f>B23*M24</f>
        <v>0</v>
      </c>
      <c r="N25" s="101">
        <f>B23*N24</f>
        <v>0</v>
      </c>
      <c r="O25" s="109">
        <f>SUM(C25:N25)</f>
        <v>0</v>
      </c>
      <c r="P25" s="92"/>
    </row>
    <row r="26" spans="1:42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9"/>
      <c r="P26" s="92"/>
    </row>
    <row r="27" spans="1:42">
      <c r="A27" s="100" t="s">
        <v>17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9"/>
      <c r="P27" s="92"/>
    </row>
    <row r="28" spans="1:42">
      <c r="A28" s="101" t="s">
        <v>93</v>
      </c>
      <c r="B28" s="83">
        <v>2.36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9"/>
      <c r="P28" s="92"/>
    </row>
    <row r="29" spans="1:42">
      <c r="A29" s="111" t="s">
        <v>97</v>
      </c>
      <c r="B29" s="106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73">
        <f>SUM(C29:N29)</f>
        <v>0</v>
      </c>
      <c r="P29" s="92"/>
    </row>
    <row r="30" spans="1:42">
      <c r="A30" s="112" t="s">
        <v>96</v>
      </c>
      <c r="B30" s="100"/>
      <c r="C30" s="101">
        <f>B28*C29</f>
        <v>0</v>
      </c>
      <c r="D30" s="101">
        <f>B28*D29</f>
        <v>0</v>
      </c>
      <c r="E30" s="101">
        <f>B28*E29</f>
        <v>0</v>
      </c>
      <c r="F30" s="101">
        <f>B28*F29</f>
        <v>0</v>
      </c>
      <c r="G30" s="101">
        <f>B28*G29</f>
        <v>0</v>
      </c>
      <c r="H30" s="101">
        <f>B28*H29</f>
        <v>0</v>
      </c>
      <c r="I30" s="101">
        <f>B28*I29</f>
        <v>0</v>
      </c>
      <c r="J30" s="101">
        <f>B28*J29</f>
        <v>0</v>
      </c>
      <c r="K30" s="101">
        <f>B28*K29</f>
        <v>0</v>
      </c>
      <c r="L30" s="101">
        <f>B28*L29</f>
        <v>0</v>
      </c>
      <c r="M30" s="101">
        <f>B28*M29</f>
        <v>0</v>
      </c>
      <c r="N30" s="101">
        <f>B28*N29</f>
        <v>0</v>
      </c>
      <c r="O30" s="109">
        <f>SUM(C30:N30)</f>
        <v>0</v>
      </c>
      <c r="P30" s="92"/>
    </row>
    <row r="31" spans="1:42" ht="16.2" thickBot="1">
      <c r="A31" s="113"/>
      <c r="B31" s="105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10"/>
      <c r="P31" s="92"/>
    </row>
    <row r="32" spans="1:42" s="26" customFormat="1" ht="18.600000000000001" thickBot="1">
      <c r="A32" s="24" t="s">
        <v>151</v>
      </c>
      <c r="B32" s="25">
        <f>SUM(B25,B30)</f>
        <v>0</v>
      </c>
      <c r="C32" s="25">
        <f>C25+C30</f>
        <v>0</v>
      </c>
      <c r="D32" s="25">
        <f t="shared" ref="D32:N32" si="1">D25+D30</f>
        <v>0</v>
      </c>
      <c r="E32" s="25">
        <f t="shared" si="1"/>
        <v>0</v>
      </c>
      <c r="F32" s="25">
        <f t="shared" si="1"/>
        <v>0</v>
      </c>
      <c r="G32" s="25">
        <f t="shared" si="1"/>
        <v>0</v>
      </c>
      <c r="H32" s="25">
        <f t="shared" si="1"/>
        <v>0</v>
      </c>
      <c r="I32" s="25">
        <f t="shared" si="1"/>
        <v>0</v>
      </c>
      <c r="J32" s="25">
        <f t="shared" si="1"/>
        <v>0</v>
      </c>
      <c r="K32" s="25">
        <f t="shared" si="1"/>
        <v>0</v>
      </c>
      <c r="L32" s="25">
        <f t="shared" si="1"/>
        <v>0</v>
      </c>
      <c r="M32" s="25">
        <f t="shared" si="1"/>
        <v>0</v>
      </c>
      <c r="N32" s="25">
        <f t="shared" si="1"/>
        <v>0</v>
      </c>
      <c r="O32" s="74">
        <f>SUM(C32:N32)</f>
        <v>0</v>
      </c>
      <c r="P32" s="90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>
      <c r="A33" s="20"/>
      <c r="P33" s="92"/>
    </row>
    <row r="34" spans="1:42">
      <c r="P34" s="92"/>
    </row>
    <row r="35" spans="1:42" s="22" customFormat="1" ht="18">
      <c r="A35" s="23" t="s">
        <v>18</v>
      </c>
      <c r="B35" s="23"/>
      <c r="C35" s="23" t="s">
        <v>2</v>
      </c>
      <c r="D35" s="23" t="s">
        <v>3</v>
      </c>
      <c r="E35" s="23" t="s">
        <v>4</v>
      </c>
      <c r="F35" s="23" t="s">
        <v>5</v>
      </c>
      <c r="G35" s="23" t="s">
        <v>6</v>
      </c>
      <c r="H35" s="23" t="s">
        <v>7</v>
      </c>
      <c r="I35" s="23" t="s">
        <v>8</v>
      </c>
      <c r="J35" s="23" t="s">
        <v>10</v>
      </c>
      <c r="K35" s="23" t="s">
        <v>11</v>
      </c>
      <c r="L35" s="23" t="s">
        <v>9</v>
      </c>
      <c r="M35" s="23" t="s">
        <v>12</v>
      </c>
      <c r="N35" s="23" t="s">
        <v>13</v>
      </c>
      <c r="O35" s="67" t="s">
        <v>14</v>
      </c>
      <c r="P35" s="93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>
      <c r="A36" s="100" t="s">
        <v>105</v>
      </c>
      <c r="B36" s="84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9"/>
      <c r="P36" s="92"/>
    </row>
    <row r="37" spans="1:42">
      <c r="A37" s="111" t="s">
        <v>136</v>
      </c>
      <c r="B37" s="100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73">
        <f>SUM(C37:N37)</f>
        <v>0</v>
      </c>
      <c r="P37" s="92"/>
    </row>
    <row r="38" spans="1:42">
      <c r="A38" s="112" t="s">
        <v>96</v>
      </c>
      <c r="B38" s="100"/>
      <c r="C38" s="100">
        <f>B36*C37</f>
        <v>0</v>
      </c>
      <c r="D38" s="100">
        <f>B36*D37</f>
        <v>0</v>
      </c>
      <c r="E38" s="100">
        <f>B36*E37</f>
        <v>0</v>
      </c>
      <c r="F38" s="100">
        <f>B36*F37</f>
        <v>0</v>
      </c>
      <c r="G38" s="100">
        <f>B36*G37</f>
        <v>0</v>
      </c>
      <c r="H38" s="100">
        <f>B36*H37</f>
        <v>0</v>
      </c>
      <c r="I38" s="100">
        <f>B36*I37</f>
        <v>0</v>
      </c>
      <c r="J38" s="100">
        <f>B36*J37</f>
        <v>0</v>
      </c>
      <c r="K38" s="100">
        <f>B36*K37</f>
        <v>0</v>
      </c>
      <c r="L38" s="100">
        <f>B36*L37</f>
        <v>0</v>
      </c>
      <c r="M38" s="100">
        <f>B36*M37</f>
        <v>0</v>
      </c>
      <c r="N38" s="100">
        <f t="shared" ref="N38" si="2">M36*N37</f>
        <v>0</v>
      </c>
      <c r="O38" s="109">
        <f>SUM(C38:N38)</f>
        <v>0</v>
      </c>
      <c r="P38" s="92"/>
    </row>
    <row r="39" spans="1:42" ht="16.2" thickBot="1">
      <c r="A39" s="100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10"/>
      <c r="P39" s="92"/>
    </row>
    <row r="40" spans="1:42" s="26" customFormat="1" ht="18.600000000000001" thickBot="1">
      <c r="A40" s="28" t="s">
        <v>149</v>
      </c>
      <c r="B40" s="29"/>
      <c r="C40" s="25">
        <f>C38</f>
        <v>0</v>
      </c>
      <c r="D40" s="25">
        <f t="shared" ref="D40:O40" si="3">D38</f>
        <v>0</v>
      </c>
      <c r="E40" s="25">
        <f t="shared" si="3"/>
        <v>0</v>
      </c>
      <c r="F40" s="25">
        <f t="shared" si="3"/>
        <v>0</v>
      </c>
      <c r="G40" s="25">
        <f t="shared" si="3"/>
        <v>0</v>
      </c>
      <c r="H40" s="25">
        <f t="shared" si="3"/>
        <v>0</v>
      </c>
      <c r="I40" s="25">
        <f t="shared" si="3"/>
        <v>0</v>
      </c>
      <c r="J40" s="25">
        <f t="shared" si="3"/>
        <v>0</v>
      </c>
      <c r="K40" s="25">
        <f t="shared" si="3"/>
        <v>0</v>
      </c>
      <c r="L40" s="25">
        <f t="shared" si="3"/>
        <v>0</v>
      </c>
      <c r="M40" s="25">
        <f t="shared" si="3"/>
        <v>0</v>
      </c>
      <c r="N40" s="25">
        <f t="shared" si="3"/>
        <v>0</v>
      </c>
      <c r="O40" s="74">
        <f t="shared" si="3"/>
        <v>0</v>
      </c>
      <c r="P40" s="90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2" spans="1:42" ht="70.05" customHeight="1">
      <c r="A42" s="41" t="s">
        <v>137</v>
      </c>
    </row>
  </sheetData>
  <pageMargins left="0.7" right="0.7" top="0.78740157499999996" bottom="0.78740157499999996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F5CE-F077-0645-957A-8708DE0178AC}">
  <sheetPr>
    <tabColor rgb="FFFFFF00"/>
  </sheetPr>
  <dimension ref="A1:AX19"/>
  <sheetViews>
    <sheetView zoomScaleNormal="100" workbookViewId="0">
      <selection activeCell="B9" sqref="B9"/>
    </sheetView>
  </sheetViews>
  <sheetFormatPr baseColWidth="10" defaultRowHeight="15.6"/>
  <cols>
    <col min="1" max="1" width="57.19921875" customWidth="1"/>
    <col min="6" max="14" width="10.796875" customWidth="1"/>
    <col min="15" max="15" width="17.69921875" customWidth="1"/>
    <col min="16" max="16" width="26.5" style="91" customWidth="1"/>
  </cols>
  <sheetData>
    <row r="1" spans="1:50" s="6" customFormat="1" ht="25.8">
      <c r="A1" s="17" t="s">
        <v>147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88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50" s="6" customForma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8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s="22" customFormat="1" ht="18">
      <c r="A3" s="23" t="s">
        <v>147</v>
      </c>
      <c r="B3" s="23"/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10</v>
      </c>
      <c r="K3" s="23" t="s">
        <v>11</v>
      </c>
      <c r="L3" s="23" t="s">
        <v>9</v>
      </c>
      <c r="M3" s="23" t="s">
        <v>12</v>
      </c>
      <c r="N3" s="23" t="s">
        <v>13</v>
      </c>
      <c r="O3" s="67" t="s">
        <v>14</v>
      </c>
      <c r="P3" s="89" t="s">
        <v>104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  <row r="4" spans="1:50" s="42" customFormat="1">
      <c r="A4" s="63" t="s">
        <v>19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  <c r="P4" s="86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s="42" customFormat="1">
      <c r="A5" s="114" t="s">
        <v>78</v>
      </c>
      <c r="B5" s="85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0"/>
      <c r="P5" s="8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s="42" customFormat="1">
      <c r="A6" s="115" t="s">
        <v>94</v>
      </c>
      <c r="B6" s="121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68">
        <f>SUM(C6:N6)</f>
        <v>0</v>
      </c>
      <c r="P6" s="8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s="42" customFormat="1">
      <c r="A7" s="116" t="s">
        <v>96</v>
      </c>
      <c r="B7" s="114"/>
      <c r="C7" s="119">
        <f>B5*C6</f>
        <v>0</v>
      </c>
      <c r="D7" s="119">
        <f>B5*D6</f>
        <v>0</v>
      </c>
      <c r="E7" s="119">
        <f>B5*E6</f>
        <v>0</v>
      </c>
      <c r="F7" s="119">
        <f>B5*F6</f>
        <v>0</v>
      </c>
      <c r="G7" s="119">
        <f>B5*G6</f>
        <v>0</v>
      </c>
      <c r="H7" s="119">
        <f>B5*H6</f>
        <v>0</v>
      </c>
      <c r="I7" s="119">
        <f>B5*I6</f>
        <v>0</v>
      </c>
      <c r="J7" s="119">
        <f>B5*J6</f>
        <v>0</v>
      </c>
      <c r="K7" s="119">
        <f>B5*K6</f>
        <v>0</v>
      </c>
      <c r="L7" s="119">
        <f>B5*L6</f>
        <v>0</v>
      </c>
      <c r="M7" s="119">
        <f>B5*M6</f>
        <v>0</v>
      </c>
      <c r="N7" s="119">
        <f>B5*N6</f>
        <v>0</v>
      </c>
      <c r="O7" s="120">
        <f>SUM(C7:N7)</f>
        <v>0</v>
      </c>
      <c r="P7" s="86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s="42" customFormat="1">
      <c r="A8" s="116"/>
      <c r="B8" s="114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20"/>
      <c r="P8" s="86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s="42" customFormat="1">
      <c r="A9" s="63" t="s">
        <v>21</v>
      </c>
      <c r="B9" s="114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  <c r="P9" s="86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s="42" customFormat="1">
      <c r="A10" s="114" t="s">
        <v>78</v>
      </c>
      <c r="B10" s="85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86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s="42" customFormat="1">
      <c r="A11" s="115" t="s">
        <v>94</v>
      </c>
      <c r="B11" s="114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68">
        <f>SUM(C11:N11)</f>
        <v>0</v>
      </c>
      <c r="P11" s="86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 s="42" customFormat="1">
      <c r="A12" s="116" t="s">
        <v>96</v>
      </c>
      <c r="B12" s="119"/>
      <c r="C12" s="119">
        <f>B10*C11</f>
        <v>0</v>
      </c>
      <c r="D12" s="119">
        <f t="shared" ref="D12:N12" si="0">C10*D11</f>
        <v>0</v>
      </c>
      <c r="E12" s="119">
        <f t="shared" si="0"/>
        <v>0</v>
      </c>
      <c r="F12" s="119">
        <f t="shared" si="0"/>
        <v>0</v>
      </c>
      <c r="G12" s="119">
        <f t="shared" si="0"/>
        <v>0</v>
      </c>
      <c r="H12" s="119">
        <f t="shared" si="0"/>
        <v>0</v>
      </c>
      <c r="I12" s="119">
        <f t="shared" si="0"/>
        <v>0</v>
      </c>
      <c r="J12" s="119">
        <f t="shared" si="0"/>
        <v>0</v>
      </c>
      <c r="K12" s="119">
        <f t="shared" si="0"/>
        <v>0</v>
      </c>
      <c r="L12" s="119">
        <f t="shared" si="0"/>
        <v>0</v>
      </c>
      <c r="M12" s="119">
        <f t="shared" si="0"/>
        <v>0</v>
      </c>
      <c r="N12" s="119">
        <f t="shared" si="0"/>
        <v>0</v>
      </c>
      <c r="O12" s="120">
        <f>SUM(C12:N12)</f>
        <v>0</v>
      </c>
      <c r="P12" s="86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s="42" customFormat="1">
      <c r="A13" s="116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20"/>
      <c r="P13" s="86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s="42" customFormat="1">
      <c r="A14" s="63" t="s">
        <v>20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86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42" customFormat="1">
      <c r="A15" s="117" t="s">
        <v>78</v>
      </c>
      <c r="B15" s="86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3"/>
      <c r="P15" s="86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s="42" customFormat="1">
      <c r="A16" s="115" t="s">
        <v>22</v>
      </c>
      <c r="B16" s="122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68">
        <f>SUM(C16:N16)</f>
        <v>0</v>
      </c>
      <c r="P16" s="8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s="42" customFormat="1">
      <c r="A17" s="115" t="s">
        <v>96</v>
      </c>
      <c r="B17" s="122"/>
      <c r="C17" s="122">
        <f>B15*C16</f>
        <v>0</v>
      </c>
      <c r="D17" s="122">
        <f>B15*D16</f>
        <v>0</v>
      </c>
      <c r="E17" s="122">
        <f>B15*E16</f>
        <v>0</v>
      </c>
      <c r="F17" s="122">
        <f>B15*F16</f>
        <v>0</v>
      </c>
      <c r="G17" s="122">
        <f>B15*G16</f>
        <v>0</v>
      </c>
      <c r="H17" s="122">
        <f>B15*H16</f>
        <v>0</v>
      </c>
      <c r="I17" s="122">
        <f>B15*I16</f>
        <v>0</v>
      </c>
      <c r="J17" s="122">
        <f>B15*J16</f>
        <v>0</v>
      </c>
      <c r="K17" s="122">
        <f>B15*K16</f>
        <v>0</v>
      </c>
      <c r="L17" s="122">
        <f>B15*L16</f>
        <v>0</v>
      </c>
      <c r="M17" s="122">
        <f>B15*M16</f>
        <v>0</v>
      </c>
      <c r="N17" s="122">
        <f>B15*N16</f>
        <v>0</v>
      </c>
      <c r="O17" s="120">
        <f>SUM(C17:N17)</f>
        <v>0</v>
      </c>
      <c r="P17" s="86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s="42" customFormat="1" ht="16.2" thickBot="1">
      <c r="A18" s="118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5"/>
      <c r="P18" s="86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s="26" customFormat="1" ht="18.600000000000001" thickBot="1">
      <c r="A19" s="28" t="s">
        <v>148</v>
      </c>
      <c r="B19" s="2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75">
        <f>SUM(O7,O12,O17)</f>
        <v>0</v>
      </c>
      <c r="P19" s="9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</sheetData>
  <sheetProtection sheet="1" objects="1" scenarios="1"/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C932-BEB4-144E-AF2A-270F4C579604}">
  <sheetPr>
    <tabColor rgb="FFFFFF00"/>
  </sheetPr>
  <dimension ref="A1:Z76"/>
  <sheetViews>
    <sheetView zoomScale="80" zoomScaleNormal="80" workbookViewId="0">
      <selection activeCell="B7" sqref="B7"/>
    </sheetView>
  </sheetViews>
  <sheetFormatPr baseColWidth="10" defaultRowHeight="15.6"/>
  <cols>
    <col min="1" max="1" width="75.19921875" customWidth="1"/>
    <col min="3" max="3" width="11.19921875" customWidth="1"/>
    <col min="15" max="15" width="22.19921875" customWidth="1"/>
    <col min="16" max="16" width="31.296875" style="91" customWidth="1"/>
    <col min="18" max="18" width="8.296875" customWidth="1"/>
  </cols>
  <sheetData>
    <row r="1" spans="1:26" s="6" customFormat="1" ht="51.6">
      <c r="A1" s="48" t="s">
        <v>213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65"/>
      <c r="P1" s="92"/>
    </row>
    <row r="2" spans="1:26" s="6" customForma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66"/>
      <c r="P2" s="92"/>
    </row>
    <row r="3" spans="1:26" s="22" customFormat="1" ht="18">
      <c r="A3" s="23" t="s">
        <v>213</v>
      </c>
      <c r="B3" s="23"/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10</v>
      </c>
      <c r="K3" s="23" t="s">
        <v>11</v>
      </c>
      <c r="L3" s="23" t="s">
        <v>9</v>
      </c>
      <c r="M3" s="23" t="s">
        <v>12</v>
      </c>
      <c r="N3" s="23" t="s">
        <v>13</v>
      </c>
      <c r="O3" s="67" t="s">
        <v>14</v>
      </c>
      <c r="P3" s="89" t="s">
        <v>104</v>
      </c>
    </row>
    <row r="4" spans="1:26" s="42" customFormat="1">
      <c r="A4" s="63" t="s">
        <v>58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  <c r="P4" s="94"/>
      <c r="Q4"/>
      <c r="R4"/>
      <c r="S4"/>
      <c r="T4"/>
      <c r="U4"/>
      <c r="V4"/>
      <c r="W4"/>
      <c r="X4"/>
      <c r="Y4"/>
      <c r="Z4"/>
    </row>
    <row r="5" spans="1:26" s="42" customFormat="1">
      <c r="A5" s="63" t="s">
        <v>189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0"/>
      <c r="P5" s="94"/>
      <c r="Q5"/>
      <c r="R5"/>
      <c r="S5"/>
      <c r="T5"/>
      <c r="U5"/>
      <c r="V5"/>
      <c r="W5"/>
      <c r="X5"/>
      <c r="Y5"/>
      <c r="Z5"/>
    </row>
    <row r="6" spans="1:26" s="42" customFormat="1">
      <c r="A6" s="126" t="s">
        <v>189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  <c r="P6" s="86"/>
      <c r="Q6"/>
      <c r="R6"/>
      <c r="S6"/>
      <c r="T6"/>
      <c r="U6"/>
      <c r="V6"/>
      <c r="W6"/>
      <c r="X6"/>
      <c r="Y6"/>
      <c r="Z6"/>
    </row>
    <row r="7" spans="1:26" s="42" customFormat="1">
      <c r="A7" s="127" t="s">
        <v>214</v>
      </c>
      <c r="B7" s="87">
        <v>11.73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86"/>
      <c r="Q7"/>
      <c r="R7"/>
      <c r="S7"/>
      <c r="T7"/>
      <c r="U7"/>
      <c r="V7"/>
      <c r="W7"/>
      <c r="X7"/>
      <c r="Y7"/>
      <c r="Z7"/>
    </row>
    <row r="8" spans="1:26" s="42" customFormat="1">
      <c r="A8" s="128" t="s">
        <v>215</v>
      </c>
      <c r="B8" s="119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120">
        <f>SUM(C8:N8)</f>
        <v>0</v>
      </c>
      <c r="P8" s="86"/>
      <c r="Q8"/>
      <c r="R8"/>
      <c r="S8"/>
      <c r="T8"/>
      <c r="U8"/>
      <c r="V8"/>
      <c r="W8"/>
      <c r="X8"/>
      <c r="Y8"/>
      <c r="Z8"/>
    </row>
    <row r="9" spans="1:26" s="42" customFormat="1">
      <c r="A9" s="116" t="s">
        <v>96</v>
      </c>
      <c r="B9" s="119"/>
      <c r="C9" s="119">
        <f>C8*B7</f>
        <v>0</v>
      </c>
      <c r="D9" s="119">
        <f>B7*D8</f>
        <v>0</v>
      </c>
      <c r="E9" s="119">
        <f>B7*E8</f>
        <v>0</v>
      </c>
      <c r="F9" s="119">
        <f>B7*F8</f>
        <v>0</v>
      </c>
      <c r="G9" s="119">
        <f>B7*G8</f>
        <v>0</v>
      </c>
      <c r="H9" s="119">
        <f>B7*H8</f>
        <v>0</v>
      </c>
      <c r="I9" s="119">
        <f>B7*I8</f>
        <v>0</v>
      </c>
      <c r="J9" s="119">
        <f>B7*J8</f>
        <v>0</v>
      </c>
      <c r="K9" s="119">
        <f>B7*K8</f>
        <v>0</v>
      </c>
      <c r="L9" s="119">
        <f>B7*L8</f>
        <v>0</v>
      </c>
      <c r="M9" s="119">
        <f>B7*M8</f>
        <v>0</v>
      </c>
      <c r="N9" s="119">
        <f>B7*N8</f>
        <v>0</v>
      </c>
      <c r="O9" s="120">
        <f>SUM(C9:N9)</f>
        <v>0</v>
      </c>
      <c r="P9" s="86"/>
      <c r="Q9"/>
      <c r="R9"/>
      <c r="S9"/>
      <c r="T9"/>
      <c r="U9"/>
      <c r="V9"/>
      <c r="W9"/>
      <c r="X9"/>
      <c r="Y9"/>
      <c r="Z9"/>
    </row>
    <row r="10" spans="1:26" s="42" customFormat="1">
      <c r="A10" s="116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86"/>
      <c r="Q10"/>
      <c r="R10"/>
      <c r="S10"/>
      <c r="T10"/>
      <c r="U10"/>
      <c r="V10"/>
      <c r="W10"/>
      <c r="X10"/>
      <c r="Y10"/>
      <c r="Z10"/>
    </row>
    <row r="11" spans="1:26" s="42" customFormat="1">
      <c r="A11" s="63" t="s">
        <v>225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  <c r="P11" s="86"/>
      <c r="Q11"/>
      <c r="R11"/>
      <c r="S11"/>
      <c r="T11"/>
      <c r="U11"/>
      <c r="V11"/>
      <c r="W11"/>
      <c r="X11"/>
      <c r="Y11"/>
      <c r="Z11"/>
    </row>
    <row r="12" spans="1:26" s="42" customFormat="1">
      <c r="A12" s="119" t="s">
        <v>226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/>
      <c r="P12" s="86"/>
      <c r="Q12"/>
      <c r="R12"/>
      <c r="S12"/>
      <c r="T12"/>
      <c r="U12"/>
      <c r="V12"/>
      <c r="W12"/>
      <c r="X12"/>
      <c r="Y12"/>
      <c r="Z12"/>
    </row>
    <row r="13" spans="1:26" s="42" customFormat="1">
      <c r="A13" s="114" t="s">
        <v>214</v>
      </c>
      <c r="B13" s="87">
        <v>1.99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20"/>
      <c r="P13" s="86"/>
      <c r="Q13"/>
      <c r="R13"/>
      <c r="S13"/>
      <c r="T13"/>
      <c r="U13"/>
      <c r="V13"/>
      <c r="W13"/>
      <c r="X13"/>
      <c r="Y13"/>
      <c r="Z13"/>
    </row>
    <row r="14" spans="1:26" s="42" customFormat="1">
      <c r="A14" s="115" t="s">
        <v>216</v>
      </c>
      <c r="B14" s="119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120">
        <f>SUM(C14:N14)</f>
        <v>0</v>
      </c>
      <c r="P14" s="86"/>
      <c r="Q14"/>
      <c r="R14"/>
      <c r="S14"/>
      <c r="T14"/>
      <c r="U14"/>
      <c r="V14"/>
      <c r="W14"/>
      <c r="X14"/>
      <c r="Y14"/>
      <c r="Z14"/>
    </row>
    <row r="15" spans="1:26" s="42" customFormat="1">
      <c r="A15" s="115" t="s">
        <v>96</v>
      </c>
      <c r="B15" s="119"/>
      <c r="C15" s="119">
        <f>B13*C14</f>
        <v>0</v>
      </c>
      <c r="D15" s="119">
        <f>B13*D14</f>
        <v>0</v>
      </c>
      <c r="E15" s="119">
        <f>B13*E14</f>
        <v>0</v>
      </c>
      <c r="F15" s="119">
        <f>B13*F14</f>
        <v>0</v>
      </c>
      <c r="G15" s="119">
        <f>B13*G14</f>
        <v>0</v>
      </c>
      <c r="H15" s="119">
        <f>B13*H14</f>
        <v>0</v>
      </c>
      <c r="I15" s="119">
        <f>B13*I14</f>
        <v>0</v>
      </c>
      <c r="J15" s="119">
        <f>B13*J14</f>
        <v>0</v>
      </c>
      <c r="K15" s="119">
        <f>B13*K14</f>
        <v>0</v>
      </c>
      <c r="L15" s="119">
        <f>B13*L14</f>
        <v>0</v>
      </c>
      <c r="M15" s="119">
        <f>B13*M14</f>
        <v>0</v>
      </c>
      <c r="N15" s="119">
        <f>B13*N14</f>
        <v>0</v>
      </c>
      <c r="O15" s="120">
        <f>SUM(C15:N15)</f>
        <v>0</v>
      </c>
      <c r="P15" s="86"/>
      <c r="Q15"/>
      <c r="R15"/>
      <c r="S15"/>
      <c r="T15"/>
      <c r="U15"/>
      <c r="V15"/>
      <c r="W15"/>
      <c r="X15"/>
      <c r="Y15"/>
      <c r="Z15"/>
    </row>
    <row r="16" spans="1:26" s="42" customFormat="1">
      <c r="A16" s="116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0"/>
      <c r="P16" s="86"/>
      <c r="Q16"/>
      <c r="R16"/>
      <c r="S16"/>
      <c r="T16"/>
      <c r="U16"/>
      <c r="V16"/>
      <c r="W16"/>
      <c r="X16"/>
      <c r="Y16"/>
      <c r="Z16"/>
    </row>
    <row r="17" spans="1:26" s="42" customFormat="1">
      <c r="A17" s="63" t="s">
        <v>188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0"/>
      <c r="P17" s="86"/>
      <c r="Q17"/>
      <c r="R17"/>
      <c r="S17"/>
      <c r="T17"/>
      <c r="U17"/>
      <c r="V17"/>
      <c r="W17"/>
      <c r="X17"/>
      <c r="Y17"/>
      <c r="Z17"/>
    </row>
    <row r="18" spans="1:26" s="42" customFormat="1">
      <c r="A18" s="119" t="s">
        <v>190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20"/>
      <c r="P18" s="86"/>
      <c r="Q18"/>
      <c r="R18"/>
      <c r="S18"/>
      <c r="T18"/>
      <c r="U18"/>
      <c r="V18"/>
      <c r="W18"/>
      <c r="X18"/>
      <c r="Y18"/>
      <c r="Z18"/>
    </row>
    <row r="19" spans="1:26" s="42" customFormat="1">
      <c r="A19" s="114" t="s">
        <v>214</v>
      </c>
      <c r="B19" s="87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20"/>
      <c r="P19" s="86"/>
      <c r="Q19"/>
      <c r="R19"/>
      <c r="S19"/>
      <c r="T19"/>
      <c r="U19"/>
      <c r="V19"/>
      <c r="W19"/>
      <c r="X19"/>
      <c r="Y19"/>
      <c r="Z19"/>
    </row>
    <row r="20" spans="1:26" s="42" customFormat="1">
      <c r="A20" s="115" t="s">
        <v>216</v>
      </c>
      <c r="B20" s="119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20">
        <f>SUM(C20:N20)</f>
        <v>0</v>
      </c>
      <c r="P20" s="86"/>
      <c r="Q20"/>
      <c r="R20"/>
      <c r="S20"/>
      <c r="T20"/>
      <c r="U20"/>
      <c r="V20"/>
      <c r="W20"/>
      <c r="X20"/>
      <c r="Y20"/>
      <c r="Z20"/>
    </row>
    <row r="21" spans="1:26" s="42" customFormat="1">
      <c r="A21" s="115" t="s">
        <v>96</v>
      </c>
      <c r="B21" s="119"/>
      <c r="C21" s="119">
        <f>B19*C20</f>
        <v>0</v>
      </c>
      <c r="D21" s="119">
        <f>B19*D20</f>
        <v>0</v>
      </c>
      <c r="E21" s="119">
        <f>B19*E20</f>
        <v>0</v>
      </c>
      <c r="F21" s="119">
        <f>B19*F20</f>
        <v>0</v>
      </c>
      <c r="G21" s="119">
        <f>B19*G20</f>
        <v>0</v>
      </c>
      <c r="H21" s="119">
        <f>B19*H20</f>
        <v>0</v>
      </c>
      <c r="I21" s="119">
        <f>B19*I20</f>
        <v>0</v>
      </c>
      <c r="J21" s="119">
        <f>B19*J20</f>
        <v>0</v>
      </c>
      <c r="K21" s="119">
        <f>B19*K20</f>
        <v>0</v>
      </c>
      <c r="L21" s="119">
        <f>B19*L20</f>
        <v>0</v>
      </c>
      <c r="M21" s="119">
        <f>B19*M20</f>
        <v>0</v>
      </c>
      <c r="N21" s="119">
        <f>B19*N20</f>
        <v>0</v>
      </c>
      <c r="O21" s="120">
        <f>SUM(C21:N21)</f>
        <v>0</v>
      </c>
      <c r="P21" s="86"/>
      <c r="Q21"/>
      <c r="R21"/>
      <c r="S21"/>
      <c r="T21"/>
      <c r="U21"/>
      <c r="V21"/>
      <c r="W21"/>
      <c r="X21"/>
      <c r="Y21"/>
      <c r="Z21"/>
    </row>
    <row r="22" spans="1:26" s="42" customFormat="1">
      <c r="A22" s="116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20"/>
      <c r="P22" s="86"/>
      <c r="Q22"/>
      <c r="R22"/>
      <c r="S22"/>
      <c r="T22"/>
      <c r="U22"/>
      <c r="V22"/>
      <c r="W22"/>
      <c r="X22"/>
      <c r="Y22"/>
      <c r="Z22"/>
    </row>
    <row r="23" spans="1:26" s="42" customFormat="1">
      <c r="A23" s="100" t="s">
        <v>191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20"/>
      <c r="P23" s="86"/>
      <c r="Q23"/>
      <c r="R23"/>
      <c r="S23"/>
      <c r="T23"/>
      <c r="U23"/>
      <c r="V23"/>
      <c r="W23"/>
      <c r="X23"/>
      <c r="Y23"/>
      <c r="Z23"/>
    </row>
    <row r="24" spans="1:26" s="42" customFormat="1">
      <c r="A24" s="114" t="s">
        <v>214</v>
      </c>
      <c r="B24" s="87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20"/>
      <c r="P24" s="86"/>
      <c r="Q24"/>
      <c r="R24"/>
      <c r="S24"/>
      <c r="T24"/>
      <c r="U24"/>
      <c r="V24"/>
      <c r="W24"/>
      <c r="X24"/>
      <c r="Y24"/>
      <c r="Z24"/>
    </row>
    <row r="25" spans="1:26" s="42" customFormat="1">
      <c r="A25" s="115" t="s">
        <v>217</v>
      </c>
      <c r="B25" s="114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120">
        <f>SUM(C25:N25)</f>
        <v>0</v>
      </c>
      <c r="P25" s="86"/>
      <c r="Q25"/>
      <c r="R25"/>
      <c r="S25"/>
      <c r="T25"/>
      <c r="U25"/>
      <c r="V25"/>
      <c r="W25"/>
      <c r="X25"/>
      <c r="Y25"/>
      <c r="Z25"/>
    </row>
    <row r="26" spans="1:26" s="42" customFormat="1">
      <c r="A26" s="115" t="s">
        <v>96</v>
      </c>
      <c r="B26" s="114"/>
      <c r="C26" s="119">
        <f>B24*C25</f>
        <v>0</v>
      </c>
      <c r="D26" s="119">
        <f>B24*D25</f>
        <v>0</v>
      </c>
      <c r="E26" s="119">
        <f>B24*E25</f>
        <v>0</v>
      </c>
      <c r="F26" s="119">
        <f>B24*F25</f>
        <v>0</v>
      </c>
      <c r="G26" s="119">
        <f>B24*G25</f>
        <v>0</v>
      </c>
      <c r="H26" s="119">
        <f>B24*H25</f>
        <v>0</v>
      </c>
      <c r="I26" s="119">
        <f>B24*I25</f>
        <v>0</v>
      </c>
      <c r="J26" s="119">
        <f>B24*J25</f>
        <v>0</v>
      </c>
      <c r="K26" s="119">
        <f>B24*K25</f>
        <v>0</v>
      </c>
      <c r="L26" s="119">
        <f>B24*L25</f>
        <v>0</v>
      </c>
      <c r="M26" s="119">
        <f>B24*M25</f>
        <v>0</v>
      </c>
      <c r="N26" s="119">
        <f>B24*N25</f>
        <v>0</v>
      </c>
      <c r="O26" s="120">
        <f>SUM(C26:N26)</f>
        <v>0</v>
      </c>
      <c r="P26" s="86"/>
      <c r="Q26"/>
      <c r="R26"/>
      <c r="S26"/>
      <c r="T26"/>
      <c r="U26"/>
      <c r="V26"/>
      <c r="W26"/>
      <c r="X26"/>
      <c r="Y26"/>
      <c r="Z26"/>
    </row>
    <row r="27" spans="1:26" s="42" customFormat="1">
      <c r="A27" s="115"/>
      <c r="B27" s="114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20"/>
      <c r="P27" s="86"/>
      <c r="Q27"/>
      <c r="R27"/>
      <c r="S27"/>
      <c r="T27"/>
      <c r="U27"/>
      <c r="V27"/>
      <c r="W27"/>
      <c r="X27"/>
      <c r="Y27"/>
      <c r="Z27"/>
    </row>
    <row r="28" spans="1:26" s="42" customFormat="1">
      <c r="A28" s="100" t="s">
        <v>192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20"/>
      <c r="P28" s="86"/>
      <c r="Q28"/>
      <c r="R28"/>
      <c r="S28"/>
      <c r="T28"/>
      <c r="U28"/>
      <c r="V28"/>
      <c r="W28"/>
      <c r="X28"/>
      <c r="Y28"/>
      <c r="Z28"/>
    </row>
    <row r="29" spans="1:26" s="42" customFormat="1">
      <c r="A29" s="114" t="s">
        <v>214</v>
      </c>
      <c r="B29" s="87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0"/>
      <c r="P29" s="86"/>
      <c r="Q29"/>
      <c r="R29"/>
      <c r="S29"/>
      <c r="T29"/>
      <c r="U29"/>
      <c r="V29"/>
      <c r="W29"/>
      <c r="X29"/>
      <c r="Y29"/>
      <c r="Z29"/>
    </row>
    <row r="30" spans="1:26" s="42" customFormat="1">
      <c r="A30" s="115" t="s">
        <v>215</v>
      </c>
      <c r="B30" s="119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120">
        <f>SUM(C30:N30)</f>
        <v>0</v>
      </c>
      <c r="P30" s="86"/>
      <c r="Q30"/>
      <c r="R30"/>
      <c r="S30"/>
      <c r="T30"/>
      <c r="U30"/>
      <c r="V30"/>
      <c r="W30"/>
      <c r="X30"/>
      <c r="Y30"/>
      <c r="Z30"/>
    </row>
    <row r="31" spans="1:26" s="42" customFormat="1">
      <c r="A31" s="115" t="s">
        <v>96</v>
      </c>
      <c r="B31" s="119"/>
      <c r="C31" s="119">
        <f>B29*C30</f>
        <v>0</v>
      </c>
      <c r="D31" s="119">
        <f>B29*D30</f>
        <v>0</v>
      </c>
      <c r="E31" s="119">
        <f>B29*E30</f>
        <v>0</v>
      </c>
      <c r="F31" s="119">
        <f>B29*F30</f>
        <v>0</v>
      </c>
      <c r="G31" s="119">
        <f>B29*G30</f>
        <v>0</v>
      </c>
      <c r="H31" s="119">
        <f>B29*H30</f>
        <v>0</v>
      </c>
      <c r="I31" s="119">
        <f>B29*I30</f>
        <v>0</v>
      </c>
      <c r="J31" s="119">
        <f>B29*J30</f>
        <v>0</v>
      </c>
      <c r="K31" s="119">
        <f>B29*K30</f>
        <v>0</v>
      </c>
      <c r="L31" s="119">
        <f>B29*L30</f>
        <v>0</v>
      </c>
      <c r="M31" s="119">
        <f>B29*M30</f>
        <v>0</v>
      </c>
      <c r="N31" s="119">
        <f>B29*N30</f>
        <v>0</v>
      </c>
      <c r="O31" s="120">
        <f>SUM(C31:N31)</f>
        <v>0</v>
      </c>
      <c r="P31" s="86"/>
      <c r="Q31"/>
      <c r="R31"/>
      <c r="S31"/>
      <c r="T31"/>
      <c r="U31"/>
      <c r="V31"/>
      <c r="W31"/>
      <c r="X31"/>
      <c r="Y31"/>
      <c r="Z31"/>
    </row>
    <row r="32" spans="1:26" s="42" customFormat="1">
      <c r="A32" s="115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86"/>
      <c r="Q32"/>
      <c r="R32"/>
      <c r="S32"/>
      <c r="T32"/>
      <c r="U32"/>
      <c r="V32"/>
      <c r="W32"/>
      <c r="X32"/>
      <c r="Y32"/>
      <c r="Z32"/>
    </row>
    <row r="33" spans="1:26" s="42" customFormat="1">
      <c r="A33" s="100" t="s">
        <v>193</v>
      </c>
      <c r="B33" s="114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20"/>
      <c r="P33" s="86"/>
      <c r="Q33"/>
      <c r="R33"/>
      <c r="S33"/>
      <c r="T33"/>
      <c r="U33"/>
      <c r="V33"/>
      <c r="W33"/>
      <c r="X33"/>
      <c r="Y33"/>
      <c r="Z33"/>
    </row>
    <row r="34" spans="1:26" s="42" customFormat="1">
      <c r="A34" s="114" t="s">
        <v>214</v>
      </c>
      <c r="B34" s="87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0"/>
      <c r="P34" s="86"/>
      <c r="Q34"/>
      <c r="R34"/>
      <c r="S34"/>
      <c r="T34"/>
      <c r="U34"/>
      <c r="V34"/>
      <c r="W34"/>
      <c r="X34"/>
      <c r="Y34"/>
      <c r="Z34"/>
    </row>
    <row r="35" spans="1:26" s="42" customFormat="1">
      <c r="A35" s="115" t="s">
        <v>215</v>
      </c>
      <c r="B35" s="114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120">
        <f>SUM(C35:N35)</f>
        <v>0</v>
      </c>
      <c r="P35" s="86"/>
      <c r="Q35"/>
      <c r="R35"/>
      <c r="S35"/>
      <c r="T35"/>
      <c r="U35"/>
      <c r="V35"/>
      <c r="W35"/>
      <c r="X35"/>
      <c r="Y35"/>
      <c r="Z35"/>
    </row>
    <row r="36" spans="1:26" s="42" customFormat="1">
      <c r="A36" s="115" t="s">
        <v>96</v>
      </c>
      <c r="B36" s="114"/>
      <c r="C36" s="119">
        <f>B34*C35</f>
        <v>0</v>
      </c>
      <c r="D36" s="119">
        <f>B34*D35</f>
        <v>0</v>
      </c>
      <c r="E36" s="119">
        <f>B34*E35</f>
        <v>0</v>
      </c>
      <c r="F36" s="119">
        <f>B34*F35</f>
        <v>0</v>
      </c>
      <c r="G36" s="119">
        <f>B34*G35</f>
        <v>0</v>
      </c>
      <c r="H36" s="119">
        <f>B34*H35</f>
        <v>0</v>
      </c>
      <c r="I36" s="119">
        <f>B34*I35</f>
        <v>0</v>
      </c>
      <c r="J36" s="119">
        <f>B34*J35</f>
        <v>0</v>
      </c>
      <c r="K36" s="119">
        <f>B34*K35</f>
        <v>0</v>
      </c>
      <c r="L36" s="119">
        <f>B34*L35</f>
        <v>0</v>
      </c>
      <c r="M36" s="119">
        <f>B34*M35</f>
        <v>0</v>
      </c>
      <c r="N36" s="119">
        <f>B34*N35</f>
        <v>0</v>
      </c>
      <c r="O36" s="120">
        <f>SUM(C36:N36)</f>
        <v>0</v>
      </c>
      <c r="P36" s="86"/>
      <c r="Q36"/>
      <c r="R36"/>
      <c r="S36"/>
      <c r="T36"/>
      <c r="U36"/>
      <c r="V36"/>
      <c r="W36"/>
      <c r="X36"/>
      <c r="Y36"/>
      <c r="Z36"/>
    </row>
    <row r="37" spans="1:26" s="42" customFormat="1">
      <c r="A37" s="115"/>
      <c r="B37" s="114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  <c r="P37" s="86"/>
      <c r="Q37"/>
      <c r="R37"/>
      <c r="S37"/>
      <c r="T37"/>
      <c r="U37"/>
      <c r="V37"/>
      <c r="W37"/>
      <c r="X37"/>
      <c r="Y37"/>
      <c r="Z37"/>
    </row>
    <row r="38" spans="1:26" s="42" customFormat="1">
      <c r="A38" s="100" t="s">
        <v>194</v>
      </c>
      <c r="B38" s="114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20"/>
      <c r="P38" s="86"/>
      <c r="Q38"/>
      <c r="R38"/>
      <c r="S38"/>
      <c r="T38"/>
      <c r="U38"/>
      <c r="V38"/>
      <c r="W38"/>
      <c r="X38"/>
      <c r="Y38"/>
      <c r="Z38"/>
    </row>
    <row r="39" spans="1:26" s="42" customFormat="1">
      <c r="A39" s="114" t="s">
        <v>214</v>
      </c>
      <c r="B39" s="87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  <c r="P39" s="86"/>
      <c r="Q39"/>
      <c r="R39"/>
      <c r="S39"/>
      <c r="T39"/>
      <c r="U39"/>
      <c r="V39"/>
      <c r="W39"/>
      <c r="X39"/>
      <c r="Y39"/>
      <c r="Z39"/>
    </row>
    <row r="40" spans="1:26" s="42" customFormat="1">
      <c r="A40" s="115" t="s">
        <v>215</v>
      </c>
      <c r="B40" s="114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120">
        <f>SUM(C40:N40)</f>
        <v>0</v>
      </c>
      <c r="P40" s="86"/>
      <c r="Q40"/>
      <c r="R40"/>
      <c r="S40"/>
      <c r="T40"/>
      <c r="U40"/>
      <c r="V40"/>
      <c r="W40"/>
      <c r="X40"/>
      <c r="Y40"/>
      <c r="Z40"/>
    </row>
    <row r="41" spans="1:26" s="42" customFormat="1" ht="16.2" thickBot="1">
      <c r="A41" s="129" t="s">
        <v>96</v>
      </c>
      <c r="B41" s="130"/>
      <c r="C41" s="118">
        <f>B39*C40</f>
        <v>0</v>
      </c>
      <c r="D41" s="118">
        <f>B39*D40</f>
        <v>0</v>
      </c>
      <c r="E41" s="118">
        <f>B39*E40</f>
        <v>0</v>
      </c>
      <c r="F41" s="118">
        <f>B39*F40</f>
        <v>0</v>
      </c>
      <c r="G41" s="118">
        <f>B39*G40</f>
        <v>0</v>
      </c>
      <c r="H41" s="118">
        <f>B39*H40</f>
        <v>0</v>
      </c>
      <c r="I41" s="118">
        <f>B39*I40</f>
        <v>0</v>
      </c>
      <c r="J41" s="118">
        <f>B39*J40</f>
        <v>0</v>
      </c>
      <c r="K41" s="118">
        <f>B39*K40</f>
        <v>0</v>
      </c>
      <c r="L41" s="118">
        <f>B39*L40</f>
        <v>0</v>
      </c>
      <c r="M41" s="118">
        <f>B39*M40</f>
        <v>0</v>
      </c>
      <c r="N41" s="118">
        <f>B39*N40</f>
        <v>0</v>
      </c>
      <c r="O41" s="131">
        <f>SUM(C41:N41)</f>
        <v>0</v>
      </c>
      <c r="P41" s="86"/>
      <c r="Q41"/>
      <c r="R41"/>
      <c r="S41"/>
      <c r="T41"/>
      <c r="U41"/>
      <c r="V41"/>
      <c r="W41"/>
      <c r="X41"/>
      <c r="Y41"/>
      <c r="Z41"/>
    </row>
    <row r="42" spans="1:26" s="69" customFormat="1" ht="18.600000000000001" thickBot="1">
      <c r="A42" s="70" t="s">
        <v>221</v>
      </c>
      <c r="B42" s="76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2">
        <f>SUM(O9,,O15,O21,O26,O31,O36,O41)</f>
        <v>0</v>
      </c>
      <c r="P42" s="86"/>
      <c r="Q42"/>
      <c r="R42"/>
      <c r="S42"/>
      <c r="T42"/>
      <c r="U42"/>
      <c r="V42"/>
      <c r="W42"/>
      <c r="X42"/>
      <c r="Y42"/>
      <c r="Z42"/>
    </row>
    <row r="43" spans="1:26" s="42" customFormat="1">
      <c r="A43" s="132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8"/>
      <c r="P43" s="86"/>
      <c r="Q43"/>
      <c r="R43"/>
      <c r="S43"/>
      <c r="T43"/>
      <c r="U43"/>
      <c r="V43"/>
      <c r="W43"/>
      <c r="X43"/>
      <c r="Y43"/>
      <c r="Z43"/>
    </row>
    <row r="44" spans="1:26" s="64" customFormat="1">
      <c r="A44" s="132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20"/>
      <c r="P44" s="86"/>
      <c r="Q44"/>
      <c r="R44"/>
      <c r="S44"/>
      <c r="T44"/>
      <c r="U44"/>
      <c r="V44"/>
      <c r="W44"/>
      <c r="X44"/>
      <c r="Y44"/>
      <c r="Z44"/>
    </row>
    <row r="45" spans="1:26" s="47" customFormat="1">
      <c r="A45" s="63" t="s">
        <v>31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20"/>
      <c r="P45" s="86"/>
      <c r="Q45"/>
      <c r="R45"/>
      <c r="S45"/>
      <c r="T45"/>
      <c r="U45"/>
      <c r="V45"/>
      <c r="W45"/>
      <c r="X45"/>
      <c r="Y45"/>
      <c r="Z45"/>
    </row>
    <row r="46" spans="1:26" s="47" customFormat="1">
      <c r="A46" s="126" t="s">
        <v>224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20"/>
      <c r="P46" s="86"/>
      <c r="Q46"/>
      <c r="R46"/>
      <c r="S46"/>
      <c r="T46"/>
      <c r="U46"/>
      <c r="V46"/>
      <c r="W46"/>
      <c r="X46"/>
      <c r="Y46"/>
      <c r="Z46"/>
    </row>
    <row r="47" spans="1:26" s="42" customFormat="1">
      <c r="A47" s="114" t="s">
        <v>214</v>
      </c>
      <c r="B47" s="87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20"/>
      <c r="P47" s="86"/>
      <c r="Q47"/>
      <c r="R47"/>
      <c r="S47"/>
      <c r="T47"/>
      <c r="U47"/>
      <c r="V47"/>
      <c r="W47"/>
      <c r="X47"/>
      <c r="Y47"/>
      <c r="Z47"/>
    </row>
    <row r="48" spans="1:26" s="42" customFormat="1">
      <c r="A48" s="115" t="s">
        <v>94</v>
      </c>
      <c r="B48" s="11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120">
        <f>SUM(C48:N48)</f>
        <v>0</v>
      </c>
      <c r="P48" s="86"/>
      <c r="Q48"/>
      <c r="R48"/>
      <c r="S48"/>
      <c r="T48"/>
      <c r="U48"/>
      <c r="V48"/>
      <c r="W48"/>
      <c r="X48"/>
      <c r="Y48"/>
      <c r="Z48"/>
    </row>
    <row r="49" spans="1:26" s="64" customFormat="1">
      <c r="A49" s="116" t="s">
        <v>96</v>
      </c>
      <c r="B49" s="119"/>
      <c r="C49" s="119">
        <f>B47*C48</f>
        <v>0</v>
      </c>
      <c r="D49" s="119">
        <f>B47*D48</f>
        <v>0</v>
      </c>
      <c r="E49" s="119">
        <f>B47*E48</f>
        <v>0</v>
      </c>
      <c r="F49" s="119">
        <f>B47*F48</f>
        <v>0</v>
      </c>
      <c r="G49" s="119">
        <f>B47*G48</f>
        <v>0</v>
      </c>
      <c r="H49" s="119">
        <f>B47*H48</f>
        <v>0</v>
      </c>
      <c r="I49" s="119">
        <f>B47*I48</f>
        <v>0</v>
      </c>
      <c r="J49" s="119">
        <f>B47*J48</f>
        <v>0</v>
      </c>
      <c r="K49" s="119">
        <f>B47*K48</f>
        <v>0</v>
      </c>
      <c r="L49" s="119">
        <f>B47*L48</f>
        <v>0</v>
      </c>
      <c r="M49" s="119">
        <f>B47*M48</f>
        <v>0</v>
      </c>
      <c r="N49" s="119">
        <f>B47*N48</f>
        <v>0</v>
      </c>
      <c r="O49" s="120">
        <f>SUM(C49:N49)</f>
        <v>0</v>
      </c>
      <c r="P49" s="86"/>
      <c r="Q49"/>
      <c r="R49"/>
      <c r="S49"/>
      <c r="T49"/>
      <c r="U49"/>
      <c r="V49"/>
      <c r="W49"/>
      <c r="X49"/>
      <c r="Y49"/>
      <c r="Z49"/>
    </row>
    <row r="50" spans="1:26" s="42" customFormat="1">
      <c r="A50" s="133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20"/>
      <c r="P50" s="86"/>
      <c r="Q50"/>
      <c r="R50"/>
      <c r="S50"/>
      <c r="T50"/>
      <c r="U50"/>
      <c r="V50"/>
      <c r="W50"/>
      <c r="X50"/>
      <c r="Y50"/>
      <c r="Z50"/>
    </row>
    <row r="51" spans="1:26" s="42" customFormat="1">
      <c r="A51" s="63" t="s">
        <v>211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20"/>
      <c r="P51" s="86"/>
      <c r="Q51"/>
      <c r="R51"/>
      <c r="S51"/>
      <c r="T51"/>
      <c r="U51"/>
      <c r="V51"/>
      <c r="W51"/>
      <c r="X51"/>
      <c r="Y51"/>
      <c r="Z51"/>
    </row>
    <row r="52" spans="1:26" s="42" customFormat="1">
      <c r="A52" s="126" t="s">
        <v>23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20"/>
      <c r="P52" s="86"/>
      <c r="Q52"/>
      <c r="R52"/>
      <c r="S52"/>
      <c r="T52"/>
      <c r="U52"/>
      <c r="V52"/>
      <c r="W52"/>
      <c r="X52"/>
      <c r="Y52"/>
      <c r="Z52"/>
    </row>
    <row r="53" spans="1:26" s="42" customFormat="1">
      <c r="A53" s="114" t="s">
        <v>214</v>
      </c>
      <c r="B53" s="87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20"/>
      <c r="P53" s="86"/>
      <c r="Q53"/>
      <c r="R53"/>
      <c r="S53"/>
      <c r="T53"/>
      <c r="U53"/>
      <c r="V53"/>
      <c r="W53"/>
      <c r="X53"/>
      <c r="Y53"/>
      <c r="Z53"/>
    </row>
    <row r="54" spans="1:26" s="42" customFormat="1">
      <c r="A54" s="115" t="s">
        <v>227</v>
      </c>
      <c r="B54" s="119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120">
        <f>SUM(C54:N54)</f>
        <v>0</v>
      </c>
      <c r="P54" s="86"/>
      <c r="Q54"/>
      <c r="R54"/>
      <c r="S54"/>
      <c r="T54"/>
      <c r="U54"/>
      <c r="V54"/>
      <c r="W54"/>
      <c r="X54"/>
      <c r="Y54"/>
      <c r="Z54"/>
    </row>
    <row r="55" spans="1:26" s="47" customFormat="1">
      <c r="A55" s="116" t="s">
        <v>96</v>
      </c>
      <c r="B55" s="119"/>
      <c r="C55" s="119">
        <f>B53*C54</f>
        <v>0</v>
      </c>
      <c r="D55" s="119">
        <f>B53*D54</f>
        <v>0</v>
      </c>
      <c r="E55" s="119">
        <f>B53*E54</f>
        <v>0</v>
      </c>
      <c r="F55" s="119">
        <f>B53*F54</f>
        <v>0</v>
      </c>
      <c r="G55" s="119">
        <f>B53*G54</f>
        <v>0</v>
      </c>
      <c r="H55" s="119">
        <f>B53*H54</f>
        <v>0</v>
      </c>
      <c r="I55" s="119">
        <f>B53*I54</f>
        <v>0</v>
      </c>
      <c r="J55" s="119">
        <f>B53*J54</f>
        <v>0</v>
      </c>
      <c r="K55" s="119">
        <f>B53*K54</f>
        <v>0</v>
      </c>
      <c r="L55" s="119">
        <f>B53*L54</f>
        <v>0</v>
      </c>
      <c r="M55" s="119">
        <f>B53*M54</f>
        <v>0</v>
      </c>
      <c r="N55" s="119">
        <f>B53*N54</f>
        <v>0</v>
      </c>
      <c r="O55" s="120">
        <f>SUM(C55:N55)</f>
        <v>0</v>
      </c>
      <c r="P55" s="86"/>
      <c r="Q55"/>
      <c r="R55"/>
      <c r="S55"/>
      <c r="T55"/>
      <c r="U55"/>
      <c r="V55"/>
      <c r="W55"/>
      <c r="X55"/>
      <c r="Y55"/>
      <c r="Z55"/>
    </row>
    <row r="56" spans="1:26" s="42" customFormat="1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20"/>
      <c r="P56" s="86"/>
      <c r="Q56"/>
      <c r="R56"/>
      <c r="S56"/>
      <c r="T56"/>
      <c r="U56"/>
      <c r="V56"/>
      <c r="W56"/>
      <c r="X56"/>
      <c r="Y56"/>
      <c r="Z56"/>
    </row>
    <row r="57" spans="1:26" s="42" customFormat="1">
      <c r="A57" s="63" t="s">
        <v>222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20"/>
      <c r="P57" s="86"/>
      <c r="Q57"/>
      <c r="R57"/>
      <c r="S57"/>
      <c r="T57"/>
      <c r="U57"/>
      <c r="V57"/>
      <c r="W57"/>
      <c r="X57"/>
      <c r="Y57"/>
      <c r="Z57"/>
    </row>
    <row r="58" spans="1:26" s="64" customFormat="1">
      <c r="A58" s="126" t="s">
        <v>214</v>
      </c>
      <c r="B58" s="87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20"/>
      <c r="P58" s="86"/>
      <c r="Q58"/>
      <c r="R58"/>
      <c r="S58"/>
      <c r="T58"/>
      <c r="U58"/>
      <c r="V58"/>
      <c r="W58"/>
      <c r="X58"/>
      <c r="Y58"/>
      <c r="Z58"/>
    </row>
    <row r="59" spans="1:26" s="64" customFormat="1">
      <c r="A59" s="115" t="s">
        <v>227</v>
      </c>
      <c r="B59" s="11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120">
        <f>SUM(C59:N59)</f>
        <v>0</v>
      </c>
      <c r="P59" s="86"/>
      <c r="Q59"/>
      <c r="R59"/>
      <c r="S59"/>
      <c r="T59"/>
      <c r="U59"/>
      <c r="V59"/>
      <c r="W59"/>
      <c r="X59"/>
      <c r="Y59"/>
      <c r="Z59"/>
    </row>
    <row r="60" spans="1:26" s="42" customFormat="1">
      <c r="A60" s="116" t="s">
        <v>96</v>
      </c>
      <c r="B60" s="119"/>
      <c r="C60" s="119">
        <f>B58*C59</f>
        <v>0</v>
      </c>
      <c r="D60" s="119">
        <f>B58*D59</f>
        <v>0</v>
      </c>
      <c r="E60" s="119">
        <f>B58*E59</f>
        <v>0</v>
      </c>
      <c r="F60" s="119">
        <f>B58*F59</f>
        <v>0</v>
      </c>
      <c r="G60" s="119">
        <f>B58*G59</f>
        <v>0</v>
      </c>
      <c r="H60" s="119">
        <f>B58*H59</f>
        <v>0</v>
      </c>
      <c r="I60" s="119">
        <f>B58*I59</f>
        <v>0</v>
      </c>
      <c r="J60" s="119">
        <f>B58*J59</f>
        <v>0</v>
      </c>
      <c r="K60" s="119">
        <f>B58*K59</f>
        <v>0</v>
      </c>
      <c r="L60" s="119">
        <f>B58*L59</f>
        <v>0</v>
      </c>
      <c r="M60" s="119">
        <f>B58*M59</f>
        <v>0</v>
      </c>
      <c r="N60" s="119">
        <f>B58*N59</f>
        <v>0</v>
      </c>
      <c r="O60" s="120">
        <f>SUM(C60:N60)</f>
        <v>0</v>
      </c>
      <c r="P60" s="86"/>
      <c r="Q60"/>
      <c r="R60"/>
      <c r="S60"/>
      <c r="T60"/>
      <c r="U60"/>
      <c r="V60"/>
      <c r="W60"/>
      <c r="X60"/>
      <c r="Y60"/>
      <c r="Z60"/>
    </row>
    <row r="61" spans="1:26" s="42" customFormat="1">
      <c r="A61" s="116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20"/>
      <c r="P61" s="86"/>
      <c r="Q61"/>
      <c r="R61"/>
      <c r="S61"/>
      <c r="T61"/>
      <c r="U61"/>
      <c r="V61"/>
      <c r="W61"/>
      <c r="X61"/>
      <c r="Y61"/>
      <c r="Z61"/>
    </row>
    <row r="62" spans="1:26" s="42" customFormat="1">
      <c r="A62" s="63" t="s">
        <v>76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20"/>
      <c r="P62" s="86"/>
      <c r="Q62"/>
      <c r="R62"/>
      <c r="S62"/>
      <c r="T62"/>
      <c r="U62"/>
      <c r="V62"/>
      <c r="W62"/>
      <c r="X62"/>
      <c r="Y62"/>
      <c r="Z62"/>
    </row>
    <row r="63" spans="1:26" s="64" customFormat="1">
      <c r="A63" s="126" t="s">
        <v>214</v>
      </c>
      <c r="B63" s="87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20"/>
      <c r="P63" s="86"/>
      <c r="Q63"/>
      <c r="R63"/>
      <c r="S63"/>
      <c r="T63"/>
      <c r="U63"/>
      <c r="V63"/>
      <c r="W63"/>
      <c r="X63"/>
      <c r="Y63"/>
      <c r="Z63"/>
    </row>
    <row r="64" spans="1:26" s="64" customFormat="1">
      <c r="A64" s="115" t="s">
        <v>227</v>
      </c>
      <c r="B64" s="119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120">
        <f>SUM(C64:N64)</f>
        <v>0</v>
      </c>
      <c r="P64" s="86"/>
      <c r="Q64"/>
      <c r="R64"/>
      <c r="S64"/>
      <c r="T64"/>
      <c r="U64"/>
      <c r="V64"/>
      <c r="W64"/>
      <c r="X64"/>
      <c r="Y64"/>
      <c r="Z64"/>
    </row>
    <row r="65" spans="1:26" s="64" customFormat="1">
      <c r="A65" s="116" t="s">
        <v>96</v>
      </c>
      <c r="B65" s="119"/>
      <c r="C65" s="119">
        <f>B63*C64</f>
        <v>0</v>
      </c>
      <c r="D65" s="119">
        <f>B63*D64</f>
        <v>0</v>
      </c>
      <c r="E65" s="119">
        <f>B63*E64</f>
        <v>0</v>
      </c>
      <c r="F65" s="119">
        <f>B63*F64</f>
        <v>0</v>
      </c>
      <c r="G65" s="119">
        <f>B63*G64</f>
        <v>0</v>
      </c>
      <c r="H65" s="119">
        <f>B63*H64</f>
        <v>0</v>
      </c>
      <c r="I65" s="119">
        <f>B63*I64</f>
        <v>0</v>
      </c>
      <c r="J65" s="119">
        <f>B63*J64</f>
        <v>0</v>
      </c>
      <c r="K65" s="119">
        <f>B63*K64</f>
        <v>0</v>
      </c>
      <c r="L65" s="119">
        <f>B63*L64</f>
        <v>0</v>
      </c>
      <c r="M65" s="119">
        <f>B63*M64</f>
        <v>0</v>
      </c>
      <c r="N65" s="119">
        <f>B63*N64</f>
        <v>0</v>
      </c>
      <c r="O65" s="120">
        <f>SUM(C65:N65)</f>
        <v>0</v>
      </c>
      <c r="P65" s="86"/>
      <c r="Q65"/>
      <c r="R65"/>
      <c r="S65"/>
      <c r="T65"/>
      <c r="U65"/>
      <c r="V65"/>
      <c r="W65"/>
      <c r="X65"/>
      <c r="Y65"/>
      <c r="Z65"/>
    </row>
    <row r="66" spans="1:26" s="64" customFormat="1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20"/>
      <c r="P66" s="86"/>
      <c r="Q66"/>
      <c r="R66"/>
      <c r="S66"/>
      <c r="T66"/>
      <c r="U66"/>
      <c r="V66"/>
      <c r="W66"/>
      <c r="X66"/>
      <c r="Y66"/>
      <c r="Z66"/>
    </row>
    <row r="67" spans="1:26" s="42" customFormat="1">
      <c r="A67" s="63" t="s">
        <v>75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86"/>
      <c r="Q67"/>
      <c r="R67"/>
      <c r="S67"/>
      <c r="T67"/>
      <c r="U67"/>
      <c r="V67"/>
      <c r="W67"/>
      <c r="X67"/>
      <c r="Y67"/>
      <c r="Z67"/>
    </row>
    <row r="68" spans="1:26" s="42" customFormat="1">
      <c r="A68" s="126" t="s">
        <v>214</v>
      </c>
      <c r="B68" s="87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20"/>
      <c r="P68" s="86"/>
      <c r="Q68"/>
      <c r="R68"/>
      <c r="S68"/>
      <c r="T68"/>
      <c r="U68"/>
      <c r="V68"/>
      <c r="W68"/>
      <c r="X68"/>
      <c r="Y68"/>
      <c r="Z68"/>
    </row>
    <row r="69" spans="1:26" s="42" customFormat="1">
      <c r="A69" s="115" t="s">
        <v>227</v>
      </c>
      <c r="B69" s="119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120">
        <f>SUM(C69:N69)</f>
        <v>0</v>
      </c>
      <c r="P69" s="86"/>
      <c r="Q69"/>
      <c r="R69"/>
      <c r="S69"/>
      <c r="T69"/>
      <c r="U69"/>
      <c r="V69"/>
      <c r="W69"/>
      <c r="X69"/>
      <c r="Y69"/>
      <c r="Z69"/>
    </row>
    <row r="70" spans="1:26" s="42" customFormat="1">
      <c r="A70" s="116" t="s">
        <v>96</v>
      </c>
      <c r="B70" s="119"/>
      <c r="C70" s="119">
        <f>B68*C69</f>
        <v>0</v>
      </c>
      <c r="D70" s="119">
        <f>B68*D69</f>
        <v>0</v>
      </c>
      <c r="E70" s="119">
        <f>B68*E69</f>
        <v>0</v>
      </c>
      <c r="F70" s="119">
        <f>B68*F69</f>
        <v>0</v>
      </c>
      <c r="G70" s="119">
        <f>B68*G69</f>
        <v>0</v>
      </c>
      <c r="H70" s="119">
        <f>B68*H69</f>
        <v>0</v>
      </c>
      <c r="I70" s="119">
        <f>B68*I69</f>
        <v>0</v>
      </c>
      <c r="J70" s="119">
        <f>B68*J69</f>
        <v>0</v>
      </c>
      <c r="K70" s="119">
        <f>B68*K69</f>
        <v>0</v>
      </c>
      <c r="L70" s="119">
        <f>B68*L69</f>
        <v>0</v>
      </c>
      <c r="M70" s="119">
        <f>B68*M69</f>
        <v>0</v>
      </c>
      <c r="N70" s="119">
        <f>B68*N69</f>
        <v>0</v>
      </c>
      <c r="O70" s="120">
        <f>SUM(C70:N70)</f>
        <v>0</v>
      </c>
      <c r="P70" s="86"/>
      <c r="Q70"/>
      <c r="R70"/>
      <c r="S70"/>
      <c r="T70"/>
      <c r="U70"/>
      <c r="V70"/>
      <c r="W70"/>
      <c r="X70"/>
      <c r="Y70"/>
      <c r="Z70"/>
    </row>
    <row r="71" spans="1:26" s="42" customFormat="1">
      <c r="A71" s="116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  <c r="P71" s="86"/>
      <c r="Q71"/>
      <c r="R71"/>
      <c r="S71"/>
      <c r="T71"/>
      <c r="U71"/>
      <c r="V71"/>
      <c r="W71"/>
      <c r="X71"/>
      <c r="Y71"/>
      <c r="Z71"/>
    </row>
    <row r="72" spans="1:26" s="26" customFormat="1" ht="18">
      <c r="A72" s="63" t="s">
        <v>223</v>
      </c>
      <c r="B72" s="136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20"/>
      <c r="P72" s="86"/>
      <c r="Q72"/>
      <c r="R72"/>
      <c r="S72"/>
      <c r="T72"/>
      <c r="U72"/>
      <c r="V72"/>
      <c r="W72"/>
      <c r="X72"/>
      <c r="Y72"/>
      <c r="Z72"/>
    </row>
    <row r="73" spans="1:26">
      <c r="A73" s="126" t="s">
        <v>214</v>
      </c>
      <c r="B73" s="87"/>
      <c r="C73" s="137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20"/>
      <c r="P73" s="86"/>
    </row>
    <row r="74" spans="1:26">
      <c r="A74" s="115" t="s">
        <v>227</v>
      </c>
      <c r="B74" s="119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120">
        <f>SUM(C74:N74)</f>
        <v>0</v>
      </c>
      <c r="P74" s="86"/>
    </row>
    <row r="75" spans="1:26">
      <c r="A75" s="134" t="s">
        <v>96</v>
      </c>
      <c r="B75" s="118"/>
      <c r="C75" s="118">
        <f>B73*C74</f>
        <v>0</v>
      </c>
      <c r="D75" s="118">
        <f>B73*D74</f>
        <v>0</v>
      </c>
      <c r="E75" s="118">
        <f>B73*E74</f>
        <v>0</v>
      </c>
      <c r="F75" s="118">
        <f>B73*F74</f>
        <v>0</v>
      </c>
      <c r="G75" s="118">
        <f>B73*G74</f>
        <v>0</v>
      </c>
      <c r="H75" s="118">
        <f>B73*H74</f>
        <v>0</v>
      </c>
      <c r="I75" s="118">
        <f>B73*I74</f>
        <v>0</v>
      </c>
      <c r="J75" s="118">
        <f>B73*J74</f>
        <v>0</v>
      </c>
      <c r="K75" s="118">
        <f>B73*K74</f>
        <v>0</v>
      </c>
      <c r="L75" s="118">
        <f>B73*L74</f>
        <v>0</v>
      </c>
      <c r="M75" s="118">
        <f>B73*M74</f>
        <v>0</v>
      </c>
      <c r="N75" s="118">
        <f>B73*N74</f>
        <v>0</v>
      </c>
      <c r="O75" s="131">
        <f>SUM(C75:N75)</f>
        <v>0</v>
      </c>
      <c r="P75" s="95"/>
    </row>
    <row r="76" spans="1:26" ht="18">
      <c r="A76" s="78" t="s">
        <v>148</v>
      </c>
      <c r="B76" s="78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>
        <f>SUM(O49,O55,O60,O65,O70,O75)</f>
        <v>0</v>
      </c>
      <c r="P76" s="86"/>
    </row>
  </sheetData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C152-19A7-614A-B71F-8A865B42DC6C}">
  <sheetPr>
    <tabColor theme="0" tint="-0.14999847407452621"/>
  </sheetPr>
  <dimension ref="A1:F59"/>
  <sheetViews>
    <sheetView workbookViewId="0">
      <selection activeCell="E34" sqref="E34"/>
    </sheetView>
  </sheetViews>
  <sheetFormatPr baseColWidth="10" defaultColWidth="10.796875" defaultRowHeight="15.6"/>
  <cols>
    <col min="1" max="1" width="41.69921875" style="6" customWidth="1"/>
    <col min="2" max="2" width="21.796875" style="6" customWidth="1"/>
    <col min="3" max="3" width="17.796875" style="6" customWidth="1"/>
    <col min="4" max="4" width="35.296875" style="6" customWidth="1"/>
    <col min="5" max="5" width="10.796875" style="6"/>
    <col min="6" max="6" width="11.19921875" customWidth="1"/>
    <col min="7" max="16384" width="10.796875" style="6"/>
  </cols>
  <sheetData>
    <row r="1" spans="1:6" s="11" customFormat="1" ht="25.8">
      <c r="A1" s="4" t="s">
        <v>62</v>
      </c>
      <c r="B1" s="7"/>
      <c r="C1" s="7"/>
      <c r="D1" s="11" t="s">
        <v>66</v>
      </c>
    </row>
    <row r="3" spans="1:6" ht="18">
      <c r="A3" s="8" t="s">
        <v>63</v>
      </c>
      <c r="B3" s="2"/>
      <c r="C3" s="2"/>
    </row>
    <row r="5" spans="1:6">
      <c r="A5" s="15" t="s">
        <v>27</v>
      </c>
      <c r="B5" s="15"/>
      <c r="C5" s="15"/>
      <c r="F5" s="6"/>
    </row>
    <row r="6" spans="1:6">
      <c r="A6" s="14" t="s">
        <v>23</v>
      </c>
      <c r="B6" s="14" t="s">
        <v>24</v>
      </c>
      <c r="C6" s="14" t="s">
        <v>67</v>
      </c>
      <c r="F6" s="6"/>
    </row>
    <row r="7" spans="1:6">
      <c r="A7" s="6" t="s">
        <v>86</v>
      </c>
      <c r="B7" s="6" t="s">
        <v>26</v>
      </c>
      <c r="C7" s="6">
        <v>0</v>
      </c>
      <c r="D7" s="6" t="s">
        <v>72</v>
      </c>
      <c r="E7" s="31" t="s">
        <v>85</v>
      </c>
      <c r="F7" s="6"/>
    </row>
    <row r="8" spans="1:6">
      <c r="A8" s="6" t="s">
        <v>87</v>
      </c>
      <c r="B8" s="6" t="s">
        <v>26</v>
      </c>
      <c r="C8" s="6">
        <v>0.05</v>
      </c>
      <c r="D8" s="6" t="s">
        <v>72</v>
      </c>
      <c r="E8" s="31" t="s">
        <v>85</v>
      </c>
      <c r="F8" s="6"/>
    </row>
    <row r="9" spans="1:6">
      <c r="A9" s="6" t="s">
        <v>88</v>
      </c>
      <c r="B9" s="6" t="s">
        <v>26</v>
      </c>
      <c r="C9" s="6">
        <v>0</v>
      </c>
      <c r="D9" s="6" t="s">
        <v>72</v>
      </c>
      <c r="E9" s="31" t="s">
        <v>85</v>
      </c>
      <c r="F9" s="6"/>
    </row>
    <row r="10" spans="1:6">
      <c r="A10" s="6" t="s">
        <v>89</v>
      </c>
      <c r="B10" s="6" t="s">
        <v>26</v>
      </c>
      <c r="C10" s="6">
        <v>0.38</v>
      </c>
      <c r="D10" s="6" t="s">
        <v>72</v>
      </c>
      <c r="E10" s="31" t="s">
        <v>85</v>
      </c>
      <c r="F10" s="6"/>
    </row>
    <row r="11" spans="1:6">
      <c r="A11" s="6" t="s">
        <v>82</v>
      </c>
      <c r="B11" s="6" t="s">
        <v>26</v>
      </c>
      <c r="C11" s="6">
        <v>0.03</v>
      </c>
      <c r="D11" s="6" t="s">
        <v>72</v>
      </c>
      <c r="E11" s="31" t="s">
        <v>85</v>
      </c>
      <c r="F11" s="6"/>
    </row>
    <row r="12" spans="1:6">
      <c r="A12" s="6" t="s">
        <v>32</v>
      </c>
      <c r="B12" s="6" t="s">
        <v>26</v>
      </c>
      <c r="C12" s="6">
        <v>0.18</v>
      </c>
      <c r="D12" s="6" t="s">
        <v>72</v>
      </c>
      <c r="E12" s="31" t="s">
        <v>85</v>
      </c>
      <c r="F12" s="6"/>
    </row>
    <row r="13" spans="1:6">
      <c r="A13" s="6" t="s">
        <v>70</v>
      </c>
      <c r="B13" s="6" t="s">
        <v>26</v>
      </c>
      <c r="C13" s="6">
        <v>0.27</v>
      </c>
      <c r="D13" s="6" t="s">
        <v>72</v>
      </c>
      <c r="E13" s="31" t="s">
        <v>85</v>
      </c>
      <c r="F13" s="6"/>
    </row>
    <row r="14" spans="1:6">
      <c r="A14" s="6" t="s">
        <v>68</v>
      </c>
      <c r="B14" s="6" t="s">
        <v>26</v>
      </c>
      <c r="C14" s="6">
        <v>0</v>
      </c>
      <c r="D14" s="6" t="s">
        <v>72</v>
      </c>
      <c r="E14" s="31" t="s">
        <v>85</v>
      </c>
      <c r="F14" s="6"/>
    </row>
    <row r="15" spans="1:6" s="27" customFormat="1">
      <c r="A15" s="6" t="s">
        <v>29</v>
      </c>
      <c r="B15" s="6" t="s">
        <v>26</v>
      </c>
      <c r="C15" s="6">
        <v>0.03</v>
      </c>
      <c r="D15" s="6" t="s">
        <v>72</v>
      </c>
      <c r="E15" s="31" t="s">
        <v>85</v>
      </c>
    </row>
    <row r="16" spans="1:6">
      <c r="A16" s="6" t="s">
        <v>81</v>
      </c>
      <c r="B16" s="6" t="s">
        <v>26</v>
      </c>
      <c r="C16" s="6">
        <v>0.03</v>
      </c>
      <c r="D16" s="6" t="s">
        <v>72</v>
      </c>
      <c r="E16" s="31" t="s">
        <v>85</v>
      </c>
      <c r="F16" s="6"/>
    </row>
    <row r="17" spans="1:6">
      <c r="A17" s="6" t="s">
        <v>71</v>
      </c>
      <c r="B17" s="6" t="s">
        <v>26</v>
      </c>
      <c r="C17" s="6">
        <v>0.38</v>
      </c>
      <c r="D17" s="6" t="s">
        <v>72</v>
      </c>
      <c r="E17" s="31" t="s">
        <v>85</v>
      </c>
      <c r="F17" s="6"/>
    </row>
    <row r="19" spans="1:6">
      <c r="A19" s="12" t="s">
        <v>28</v>
      </c>
      <c r="B19" s="12"/>
      <c r="C19" s="12"/>
      <c r="F19" s="6"/>
    </row>
    <row r="20" spans="1:6">
      <c r="A20" s="14" t="s">
        <v>23</v>
      </c>
      <c r="B20" s="14" t="s">
        <v>24</v>
      </c>
      <c r="C20" s="14" t="s">
        <v>67</v>
      </c>
      <c r="F20" s="6"/>
    </row>
    <row r="21" spans="1:6">
      <c r="A21" s="6" t="s">
        <v>98</v>
      </c>
      <c r="B21" s="6" t="s">
        <v>99</v>
      </c>
      <c r="C21" s="6">
        <v>2.36</v>
      </c>
      <c r="D21" s="6" t="s">
        <v>72</v>
      </c>
      <c r="E21" s="31" t="s">
        <v>85</v>
      </c>
      <c r="F21" s="6"/>
    </row>
    <row r="22" spans="1:6">
      <c r="A22" s="6" t="s">
        <v>79</v>
      </c>
      <c r="B22" s="6" t="s">
        <v>99</v>
      </c>
      <c r="C22" s="16">
        <v>0.16</v>
      </c>
      <c r="D22" s="6" t="s">
        <v>72</v>
      </c>
      <c r="E22" s="31" t="s">
        <v>85</v>
      </c>
      <c r="F22" s="6"/>
    </row>
    <row r="23" spans="1:6">
      <c r="A23" s="6" t="s">
        <v>100</v>
      </c>
      <c r="B23" s="6" t="s">
        <v>99</v>
      </c>
      <c r="C23" s="6">
        <v>0.1</v>
      </c>
      <c r="D23" s="6" t="s">
        <v>72</v>
      </c>
      <c r="E23" s="31" t="s">
        <v>85</v>
      </c>
      <c r="F23" s="6"/>
    </row>
    <row r="24" spans="1:6">
      <c r="A24" s="6" t="s">
        <v>81</v>
      </c>
      <c r="B24" s="6" t="s">
        <v>99</v>
      </c>
      <c r="C24" s="6">
        <v>0.02</v>
      </c>
      <c r="D24" s="6" t="s">
        <v>72</v>
      </c>
      <c r="E24" s="31" t="s">
        <v>85</v>
      </c>
      <c r="F24" s="6"/>
    </row>
    <row r="25" spans="1:6">
      <c r="A25" s="6" t="s">
        <v>16</v>
      </c>
      <c r="B25" s="6" t="s">
        <v>99</v>
      </c>
      <c r="C25" s="6">
        <v>2.67</v>
      </c>
      <c r="D25" s="6" t="s">
        <v>72</v>
      </c>
      <c r="E25" s="31" t="s">
        <v>85</v>
      </c>
      <c r="F25" s="6"/>
    </row>
    <row r="26" spans="1:6">
      <c r="A26" s="6" t="s">
        <v>32</v>
      </c>
      <c r="B26" s="6" t="s">
        <v>26</v>
      </c>
      <c r="C26" s="6">
        <v>0.2</v>
      </c>
      <c r="D26" s="6" t="s">
        <v>72</v>
      </c>
      <c r="E26" s="31" t="s">
        <v>85</v>
      </c>
      <c r="F26" s="6"/>
    </row>
    <row r="27" spans="1:6">
      <c r="A27" s="6" t="s">
        <v>101</v>
      </c>
      <c r="B27" s="6" t="s">
        <v>26</v>
      </c>
      <c r="C27" s="6">
        <v>0.2</v>
      </c>
      <c r="D27" s="6" t="s">
        <v>72</v>
      </c>
      <c r="E27" s="31" t="s">
        <v>85</v>
      </c>
      <c r="F27" s="6"/>
    </row>
    <row r="28" spans="1:6">
      <c r="A28" s="6" t="s">
        <v>102</v>
      </c>
      <c r="B28" s="6" t="s">
        <v>26</v>
      </c>
      <c r="C28" s="6">
        <v>0.23</v>
      </c>
      <c r="D28" s="6" t="s">
        <v>72</v>
      </c>
      <c r="E28" s="31" t="s">
        <v>85</v>
      </c>
      <c r="F28" s="6"/>
    </row>
    <row r="29" spans="1:6">
      <c r="A29" s="6" t="s">
        <v>103</v>
      </c>
      <c r="B29" s="6" t="s">
        <v>26</v>
      </c>
      <c r="C29" s="6">
        <v>0.28000000000000003</v>
      </c>
      <c r="D29" s="6" t="s">
        <v>72</v>
      </c>
      <c r="E29" s="31" t="s">
        <v>85</v>
      </c>
      <c r="F29" s="6"/>
    </row>
    <row r="30" spans="1:6">
      <c r="A30" s="13"/>
      <c r="F30" s="6"/>
    </row>
    <row r="31" spans="1:6">
      <c r="A31" s="12" t="s">
        <v>134</v>
      </c>
      <c r="B31" s="12"/>
      <c r="C31" s="12"/>
      <c r="F31" s="6"/>
    </row>
    <row r="32" spans="1:6">
      <c r="A32" s="14" t="s">
        <v>23</v>
      </c>
      <c r="B32" s="14"/>
      <c r="C32" s="14" t="s">
        <v>74</v>
      </c>
      <c r="D32" s="6" t="s">
        <v>135</v>
      </c>
      <c r="F32" s="6"/>
    </row>
    <row r="33" spans="1:6">
      <c r="A33" s="39" t="s">
        <v>110</v>
      </c>
      <c r="B33" s="39"/>
      <c r="C33" s="39"/>
      <c r="F33" s="6"/>
    </row>
    <row r="34" spans="1:6">
      <c r="A34" s="6" t="s">
        <v>106</v>
      </c>
      <c r="C34" s="6">
        <v>858</v>
      </c>
      <c r="D34" s="30"/>
      <c r="E34" s="31" t="s">
        <v>133</v>
      </c>
    </row>
    <row r="35" spans="1:6">
      <c r="A35" s="6" t="s">
        <v>107</v>
      </c>
      <c r="C35" s="6">
        <v>8060</v>
      </c>
      <c r="E35" s="31" t="s">
        <v>133</v>
      </c>
    </row>
    <row r="36" spans="1:6">
      <c r="A36" s="6" t="s">
        <v>108</v>
      </c>
      <c r="C36" s="6">
        <v>138</v>
      </c>
      <c r="E36" s="31" t="s">
        <v>133</v>
      </c>
    </row>
    <row r="37" spans="1:6">
      <c r="A37" s="6" t="s">
        <v>73</v>
      </c>
      <c r="C37" s="6">
        <v>1300</v>
      </c>
      <c r="E37" s="31" t="s">
        <v>133</v>
      </c>
    </row>
    <row r="38" spans="1:6">
      <c r="A38" s="6" t="s">
        <v>109</v>
      </c>
      <c r="C38" s="6">
        <v>2088</v>
      </c>
      <c r="E38" s="31" t="s">
        <v>133</v>
      </c>
    </row>
    <row r="39" spans="1:6">
      <c r="A39" s="39" t="s">
        <v>111</v>
      </c>
      <c r="B39" s="39"/>
      <c r="C39" s="39"/>
      <c r="E39" s="31" t="s">
        <v>133</v>
      </c>
      <c r="F39" s="6"/>
    </row>
    <row r="40" spans="1:6">
      <c r="A40" s="6" t="s">
        <v>112</v>
      </c>
      <c r="C40" s="6">
        <v>2</v>
      </c>
      <c r="E40" s="31" t="s">
        <v>133</v>
      </c>
    </row>
    <row r="41" spans="1:6">
      <c r="A41" s="6" t="s">
        <v>114</v>
      </c>
      <c r="C41" s="6">
        <v>18</v>
      </c>
      <c r="E41" s="31" t="s">
        <v>133</v>
      </c>
    </row>
    <row r="42" spans="1:6">
      <c r="A42" s="6" t="s">
        <v>115</v>
      </c>
      <c r="C42" s="40" t="s">
        <v>116</v>
      </c>
      <c r="E42" s="31" t="s">
        <v>133</v>
      </c>
    </row>
    <row r="43" spans="1:6">
      <c r="A43" s="6" t="s">
        <v>113</v>
      </c>
      <c r="C43" s="40" t="s">
        <v>116</v>
      </c>
      <c r="E43" s="31" t="s">
        <v>133</v>
      </c>
    </row>
    <row r="44" spans="1:6">
      <c r="A44" s="39" t="s">
        <v>117</v>
      </c>
      <c r="B44" s="39"/>
      <c r="C44" s="39"/>
      <c r="E44" s="31" t="s">
        <v>133</v>
      </c>
      <c r="F44" s="6"/>
    </row>
    <row r="45" spans="1:6">
      <c r="A45" s="6" t="s">
        <v>118</v>
      </c>
      <c r="C45" s="6">
        <v>1</v>
      </c>
      <c r="E45" s="31" t="s">
        <v>133</v>
      </c>
    </row>
    <row r="46" spans="1:6">
      <c r="A46" s="6" t="s">
        <v>119</v>
      </c>
      <c r="C46" s="40" t="s">
        <v>116</v>
      </c>
      <c r="E46" s="31" t="s">
        <v>133</v>
      </c>
    </row>
    <row r="47" spans="1:6">
      <c r="A47" s="39" t="s">
        <v>120</v>
      </c>
      <c r="B47" s="39"/>
      <c r="C47" s="39"/>
      <c r="E47" s="31" t="s">
        <v>133</v>
      </c>
      <c r="F47" s="6"/>
    </row>
    <row r="48" spans="1:6">
      <c r="A48" s="6" t="s">
        <v>132</v>
      </c>
      <c r="C48" s="6">
        <v>3</v>
      </c>
      <c r="E48" s="31" t="s">
        <v>133</v>
      </c>
    </row>
    <row r="49" spans="1:5">
      <c r="A49" s="6" t="s">
        <v>131</v>
      </c>
      <c r="C49" s="6">
        <v>5</v>
      </c>
      <c r="E49" s="31" t="s">
        <v>133</v>
      </c>
    </row>
    <row r="50" spans="1:5">
      <c r="A50" s="6" t="s">
        <v>130</v>
      </c>
      <c r="C50" s="6">
        <v>4</v>
      </c>
      <c r="E50" s="31" t="s">
        <v>133</v>
      </c>
    </row>
    <row r="51" spans="1:5">
      <c r="A51" s="6" t="s">
        <v>129</v>
      </c>
      <c r="C51" s="6">
        <v>3</v>
      </c>
      <c r="E51" s="31" t="s">
        <v>133</v>
      </c>
    </row>
    <row r="52" spans="1:5">
      <c r="A52" s="6" t="s">
        <v>128</v>
      </c>
      <c r="C52" s="6">
        <v>2</v>
      </c>
      <c r="E52" s="31" t="s">
        <v>133</v>
      </c>
    </row>
    <row r="53" spans="1:5">
      <c r="A53" s="39" t="s">
        <v>121</v>
      </c>
      <c r="B53" s="39"/>
      <c r="C53" s="39"/>
      <c r="E53" s="31" t="s">
        <v>133</v>
      </c>
    </row>
    <row r="54" spans="1:5">
      <c r="A54" s="6" t="s">
        <v>122</v>
      </c>
      <c r="C54" s="40" t="s">
        <v>116</v>
      </c>
      <c r="E54" s="31" t="s">
        <v>133</v>
      </c>
    </row>
    <row r="55" spans="1:5">
      <c r="A55" s="6" t="s">
        <v>127</v>
      </c>
      <c r="C55" s="6">
        <v>1</v>
      </c>
      <c r="E55" s="31" t="s">
        <v>133</v>
      </c>
    </row>
    <row r="56" spans="1:5">
      <c r="A56" s="39" t="s">
        <v>123</v>
      </c>
      <c r="B56" s="39"/>
      <c r="C56" s="39"/>
      <c r="E56" s="31" t="s">
        <v>133</v>
      </c>
    </row>
    <row r="57" spans="1:5">
      <c r="A57" s="6" t="s">
        <v>124</v>
      </c>
      <c r="C57" s="6">
        <v>0</v>
      </c>
      <c r="E57" s="31" t="s">
        <v>133</v>
      </c>
    </row>
    <row r="58" spans="1:5">
      <c r="A58" s="6" t="s">
        <v>125</v>
      </c>
      <c r="C58" s="6">
        <v>0</v>
      </c>
      <c r="E58" s="31" t="s">
        <v>133</v>
      </c>
    </row>
    <row r="59" spans="1:5">
      <c r="A59" s="6" t="s">
        <v>126</v>
      </c>
      <c r="C59" s="6">
        <v>1</v>
      </c>
      <c r="E59" s="31" t="s">
        <v>133</v>
      </c>
    </row>
  </sheetData>
  <phoneticPr fontId="17" type="noConversion"/>
  <hyperlinks>
    <hyperlink ref="E34" r:id="rId1" xr:uid="{A97FF8DC-8846-7844-9B7F-A41FCA50B8AC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8CE5-FB26-524A-810B-4D32F3C10F7B}">
  <sheetPr>
    <tabColor theme="0" tint="-0.14999847407452621"/>
  </sheetPr>
  <dimension ref="A1:F44"/>
  <sheetViews>
    <sheetView workbookViewId="0">
      <selection activeCell="D1" sqref="D1"/>
    </sheetView>
  </sheetViews>
  <sheetFormatPr baseColWidth="10" defaultRowHeight="15.6"/>
  <cols>
    <col min="1" max="1" width="44.69921875" customWidth="1"/>
    <col min="2" max="2" width="21.69921875" customWidth="1"/>
    <col min="3" max="3" width="24.69921875" customWidth="1"/>
    <col min="4" max="4" width="22.5" customWidth="1"/>
  </cols>
  <sheetData>
    <row r="1" spans="1:6" s="11" customFormat="1" ht="25.8">
      <c r="A1" s="4" t="s">
        <v>62</v>
      </c>
      <c r="B1" s="7"/>
      <c r="C1" s="7"/>
      <c r="D1" s="11" t="s">
        <v>66</v>
      </c>
    </row>
    <row r="2" spans="1:6" s="6" customFormat="1">
      <c r="F2"/>
    </row>
    <row r="3" spans="1:6" s="6" customFormat="1" ht="18">
      <c r="A3" s="8" t="s">
        <v>64</v>
      </c>
      <c r="B3" s="2"/>
      <c r="C3" s="2"/>
      <c r="F3"/>
    </row>
    <row r="4" spans="1:6" s="6" customFormat="1" ht="13.95" customHeight="1"/>
    <row r="5" spans="1:6" s="6" customFormat="1">
      <c r="A5" s="12" t="s">
        <v>30</v>
      </c>
      <c r="B5" s="12"/>
      <c r="C5" s="12"/>
    </row>
    <row r="6" spans="1:6" s="6" customFormat="1">
      <c r="A6" s="14" t="s">
        <v>146</v>
      </c>
      <c r="B6" s="14"/>
      <c r="C6" s="14"/>
    </row>
    <row r="7" spans="1:6" s="38" customFormat="1" ht="58.05" customHeight="1">
      <c r="A7" s="99" t="s">
        <v>145</v>
      </c>
      <c r="B7" s="99"/>
      <c r="C7" s="99"/>
    </row>
    <row r="8" spans="1:6" s="6" customFormat="1">
      <c r="A8" s="14" t="s">
        <v>23</v>
      </c>
      <c r="B8" s="14" t="s">
        <v>24</v>
      </c>
      <c r="C8" s="14" t="s">
        <v>25</v>
      </c>
    </row>
    <row r="9" spans="1:6" s="6" customFormat="1">
      <c r="A9" s="14"/>
      <c r="B9" s="14"/>
      <c r="C9" s="14"/>
    </row>
    <row r="10" spans="1:6" s="6" customFormat="1">
      <c r="A10" s="6" t="s">
        <v>158</v>
      </c>
      <c r="B10" s="6" t="s">
        <v>26</v>
      </c>
      <c r="C10" s="6">
        <v>0.27</v>
      </c>
      <c r="D10" s="6" t="s">
        <v>72</v>
      </c>
      <c r="E10" s="6" t="s">
        <v>144</v>
      </c>
    </row>
    <row r="11" spans="1:6" s="6" customFormat="1">
      <c r="A11" s="6" t="s">
        <v>159</v>
      </c>
      <c r="B11" s="6" t="s">
        <v>26</v>
      </c>
      <c r="C11" s="6">
        <v>0</v>
      </c>
      <c r="D11" s="6" t="s">
        <v>72</v>
      </c>
      <c r="E11" s="6" t="s">
        <v>144</v>
      </c>
    </row>
    <row r="12" spans="1:6" s="6" customFormat="1">
      <c r="A12" s="43"/>
      <c r="B12" s="43"/>
      <c r="C12" s="43"/>
    </row>
    <row r="13" spans="1:6" s="6" customFormat="1">
      <c r="A13" s="39" t="s">
        <v>21</v>
      </c>
      <c r="B13" s="39"/>
      <c r="C13" s="39"/>
    </row>
    <row r="14" spans="1:6" s="6" customFormat="1">
      <c r="A14" s="14" t="s">
        <v>23</v>
      </c>
      <c r="B14" s="14" t="s">
        <v>24</v>
      </c>
      <c r="C14" s="14" t="s">
        <v>25</v>
      </c>
    </row>
    <row r="15" spans="1:6" s="6" customFormat="1">
      <c r="A15" s="44"/>
      <c r="B15" s="43" t="s">
        <v>26</v>
      </c>
      <c r="C15" s="44" t="s">
        <v>160</v>
      </c>
    </row>
    <row r="16" spans="1:6" s="6" customFormat="1">
      <c r="A16" s="43"/>
      <c r="B16" s="43"/>
      <c r="C16" s="43"/>
    </row>
    <row r="17" spans="1:5" s="6" customFormat="1">
      <c r="A17" s="14" t="s">
        <v>138</v>
      </c>
      <c r="B17" s="14"/>
      <c r="C17" s="14"/>
    </row>
    <row r="18" spans="1:5" s="6" customFormat="1">
      <c r="A18" s="14" t="s">
        <v>23</v>
      </c>
      <c r="B18" s="14" t="s">
        <v>24</v>
      </c>
      <c r="C18" s="14" t="s">
        <v>25</v>
      </c>
    </row>
    <row r="19" spans="1:5" s="6" customFormat="1">
      <c r="A19" s="6" t="s">
        <v>161</v>
      </c>
      <c r="B19" s="6" t="s">
        <v>26</v>
      </c>
      <c r="C19" s="6">
        <v>0.39</v>
      </c>
      <c r="D19" s="6" t="s">
        <v>72</v>
      </c>
      <c r="E19" s="6" t="s">
        <v>144</v>
      </c>
    </row>
    <row r="20" spans="1:5" s="6" customFormat="1"/>
    <row r="21" spans="1:5" s="6" customFormat="1">
      <c r="A21" s="14" t="s">
        <v>139</v>
      </c>
      <c r="B21" s="14"/>
      <c r="C21" s="14"/>
      <c r="D21" s="6" t="s">
        <v>72</v>
      </c>
      <c r="E21" s="6" t="s">
        <v>144</v>
      </c>
    </row>
    <row r="22" spans="1:5" s="6" customFormat="1">
      <c r="A22" s="14" t="s">
        <v>23</v>
      </c>
      <c r="B22" s="14" t="s">
        <v>24</v>
      </c>
      <c r="C22" s="14" t="s">
        <v>25</v>
      </c>
      <c r="D22" s="6" t="s">
        <v>72</v>
      </c>
      <c r="E22" s="6" t="s">
        <v>144</v>
      </c>
    </row>
    <row r="23" spans="1:5" s="6" customFormat="1">
      <c r="A23" s="6" t="s">
        <v>152</v>
      </c>
      <c r="B23" s="6" t="s">
        <v>26</v>
      </c>
      <c r="C23" s="6">
        <v>0</v>
      </c>
    </row>
    <row r="24" spans="1:5" s="6" customFormat="1">
      <c r="A24" s="6" t="s">
        <v>153</v>
      </c>
      <c r="B24" s="6" t="s">
        <v>26</v>
      </c>
      <c r="C24" s="6">
        <v>0</v>
      </c>
    </row>
    <row r="25" spans="1:5" s="6" customFormat="1">
      <c r="A25" s="6" t="s">
        <v>154</v>
      </c>
      <c r="B25" s="6" t="s">
        <v>26</v>
      </c>
      <c r="C25" s="6">
        <v>0</v>
      </c>
      <c r="D25" s="6" t="s">
        <v>72</v>
      </c>
      <c r="E25" s="6" t="s">
        <v>144</v>
      </c>
    </row>
    <row r="26" spans="1:5" s="6" customFormat="1">
      <c r="A26" s="6" t="s">
        <v>155</v>
      </c>
      <c r="B26" s="6" t="s">
        <v>26</v>
      </c>
      <c r="C26" s="6">
        <v>0</v>
      </c>
      <c r="D26" s="6" t="s">
        <v>72</v>
      </c>
      <c r="E26" s="6" t="s">
        <v>144</v>
      </c>
    </row>
    <row r="27" spans="1:5" s="6" customFormat="1">
      <c r="A27" s="6" t="s">
        <v>84</v>
      </c>
      <c r="B27" s="6" t="s">
        <v>26</v>
      </c>
      <c r="C27" s="6">
        <v>0.01</v>
      </c>
      <c r="D27" s="6" t="s">
        <v>72</v>
      </c>
      <c r="E27" s="6" t="s">
        <v>144</v>
      </c>
    </row>
    <row r="28" spans="1:5" s="6" customFormat="1">
      <c r="A28" s="6" t="s">
        <v>156</v>
      </c>
      <c r="B28" s="6" t="s">
        <v>26</v>
      </c>
      <c r="C28" s="6">
        <v>0</v>
      </c>
      <c r="D28" s="6" t="s">
        <v>72</v>
      </c>
      <c r="E28" s="6" t="s">
        <v>144</v>
      </c>
    </row>
    <row r="29" spans="1:5" s="6" customFormat="1">
      <c r="A29" s="6" t="s">
        <v>80</v>
      </c>
      <c r="B29" s="6" t="s">
        <v>26</v>
      </c>
      <c r="C29" s="6">
        <v>0.1</v>
      </c>
      <c r="D29" s="6" t="s">
        <v>72</v>
      </c>
      <c r="E29" s="6" t="s">
        <v>144</v>
      </c>
    </row>
    <row r="30" spans="1:5" s="6" customFormat="1">
      <c r="A30" s="6" t="s">
        <v>81</v>
      </c>
      <c r="B30" s="6" t="s">
        <v>26</v>
      </c>
      <c r="C30" s="6">
        <v>0.05</v>
      </c>
      <c r="D30" s="6" t="s">
        <v>72</v>
      </c>
      <c r="E30" s="6" t="s">
        <v>144</v>
      </c>
    </row>
    <row r="31" spans="1:5" s="6" customFormat="1">
      <c r="A31" s="6" t="s">
        <v>83</v>
      </c>
      <c r="B31" s="6" t="s">
        <v>26</v>
      </c>
      <c r="C31" s="6">
        <v>0.06</v>
      </c>
      <c r="D31" s="6" t="s">
        <v>72</v>
      </c>
      <c r="E31" s="6" t="s">
        <v>144</v>
      </c>
    </row>
    <row r="32" spans="1:5" s="6" customFormat="1">
      <c r="A32" s="6" t="s">
        <v>82</v>
      </c>
      <c r="B32" s="6" t="s">
        <v>26</v>
      </c>
      <c r="C32" s="6">
        <v>0.1</v>
      </c>
      <c r="D32" s="6" t="s">
        <v>72</v>
      </c>
      <c r="E32" s="6" t="s">
        <v>144</v>
      </c>
    </row>
    <row r="33" spans="1:6" s="6" customFormat="1">
      <c r="A33" s="6" t="s">
        <v>157</v>
      </c>
      <c r="B33" s="6" t="s">
        <v>26</v>
      </c>
      <c r="C33" s="6">
        <v>0</v>
      </c>
      <c r="D33" s="6" t="s">
        <v>72</v>
      </c>
      <c r="E33" s="6" t="s">
        <v>144</v>
      </c>
    </row>
    <row r="34" spans="1:6" s="6" customFormat="1">
      <c r="A34"/>
      <c r="B34"/>
      <c r="C34"/>
      <c r="D34" s="6" t="s">
        <v>72</v>
      </c>
      <c r="E34" s="6" t="s">
        <v>144</v>
      </c>
      <c r="F34"/>
    </row>
    <row r="35" spans="1:6" s="6" customFormat="1">
      <c r="A35" s="14" t="s">
        <v>140</v>
      </c>
      <c r="B35" s="14"/>
      <c r="C35" s="14"/>
      <c r="F35"/>
    </row>
    <row r="36" spans="1:6">
      <c r="A36" s="14" t="s">
        <v>23</v>
      </c>
      <c r="B36" s="14" t="s">
        <v>24</v>
      </c>
      <c r="C36" s="14" t="s">
        <v>25</v>
      </c>
      <c r="D36" s="6"/>
      <c r="E36" s="6"/>
    </row>
    <row r="37" spans="1:6" s="6" customFormat="1">
      <c r="A37" s="6" t="s">
        <v>141</v>
      </c>
      <c r="B37" s="6" t="s">
        <v>26</v>
      </c>
      <c r="C37" s="6">
        <v>1</v>
      </c>
      <c r="D37" s="6" t="s">
        <v>72</v>
      </c>
      <c r="E37" s="6" t="s">
        <v>144</v>
      </c>
    </row>
    <row r="38" spans="1:6" s="6" customFormat="1">
      <c r="A38" s="6" t="s">
        <v>162</v>
      </c>
      <c r="B38" s="6" t="s">
        <v>26</v>
      </c>
      <c r="C38" s="6">
        <v>0.78</v>
      </c>
      <c r="D38" s="6" t="s">
        <v>72</v>
      </c>
      <c r="E38" s="6" t="s">
        <v>144</v>
      </c>
    </row>
    <row r="39" spans="1:6">
      <c r="A39" s="6" t="s">
        <v>32</v>
      </c>
      <c r="B39" s="6" t="s">
        <v>26</v>
      </c>
      <c r="C39" s="6">
        <v>0.38</v>
      </c>
      <c r="D39" s="6" t="s">
        <v>72</v>
      </c>
      <c r="E39" s="6" t="s">
        <v>144</v>
      </c>
    </row>
    <row r="40" spans="1:6">
      <c r="A40" s="6" t="s">
        <v>163</v>
      </c>
      <c r="B40" s="6" t="s">
        <v>26</v>
      </c>
      <c r="C40" s="6">
        <v>0.7</v>
      </c>
      <c r="D40" s="6" t="s">
        <v>72</v>
      </c>
      <c r="E40" s="6" t="s">
        <v>144</v>
      </c>
    </row>
    <row r="41" spans="1:6">
      <c r="D41" s="6" t="s">
        <v>72</v>
      </c>
      <c r="E41" s="6" t="s">
        <v>144</v>
      </c>
    </row>
    <row r="42" spans="1:6">
      <c r="A42" s="14" t="s">
        <v>142</v>
      </c>
      <c r="B42" s="14"/>
      <c r="C42" s="14"/>
      <c r="D42" s="6"/>
      <c r="E42" s="6"/>
    </row>
    <row r="43" spans="1:6">
      <c r="A43" s="14" t="s">
        <v>23</v>
      </c>
      <c r="B43" s="14" t="s">
        <v>24</v>
      </c>
      <c r="C43" s="14" t="s">
        <v>25</v>
      </c>
      <c r="D43" s="6"/>
      <c r="E43" s="6"/>
    </row>
    <row r="44" spans="1:6" s="6" customFormat="1">
      <c r="A44" s="6" t="s">
        <v>143</v>
      </c>
      <c r="B44" s="6" t="s">
        <v>26</v>
      </c>
      <c r="C44" s="6">
        <v>0</v>
      </c>
      <c r="D44" s="6" t="s">
        <v>72</v>
      </c>
      <c r="E44" s="6" t="s">
        <v>144</v>
      </c>
    </row>
  </sheetData>
  <mergeCells count="1">
    <mergeCell ref="A7:C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552D-5C36-F243-AD8C-7AA37DADEF93}">
  <dimension ref="A1:F120"/>
  <sheetViews>
    <sheetView topLeftCell="A34" workbookViewId="0">
      <selection activeCell="E25" sqref="E25"/>
    </sheetView>
  </sheetViews>
  <sheetFormatPr baseColWidth="10" defaultRowHeight="15.6"/>
  <cols>
    <col min="1" max="1" width="57.69921875" customWidth="1"/>
    <col min="2" max="2" width="16.19921875" customWidth="1"/>
    <col min="3" max="3" width="16.296875" customWidth="1"/>
    <col min="4" max="4" width="32" customWidth="1"/>
  </cols>
  <sheetData>
    <row r="1" spans="1:6" s="11" customFormat="1" ht="25.8">
      <c r="A1" s="4" t="s">
        <v>62</v>
      </c>
      <c r="B1" s="7"/>
      <c r="C1" s="7"/>
      <c r="D1" s="11" t="s">
        <v>66</v>
      </c>
    </row>
    <row r="2" spans="1:6" s="6" customFormat="1">
      <c r="F2"/>
    </row>
    <row r="3" spans="1:6" s="6" customFormat="1" ht="18">
      <c r="A3" s="8" t="s">
        <v>65</v>
      </c>
      <c r="B3" s="2"/>
      <c r="C3" s="2"/>
      <c r="F3"/>
    </row>
    <row r="4" spans="1:6" s="6" customFormat="1">
      <c r="F4"/>
    </row>
    <row r="5" spans="1:6" s="6" customFormat="1">
      <c r="A5" s="12" t="s">
        <v>164</v>
      </c>
      <c r="B5" s="12"/>
      <c r="C5" s="12"/>
      <c r="F5"/>
    </row>
    <row r="6" spans="1:6" s="6" customFormat="1">
      <c r="A6" s="14" t="s">
        <v>189</v>
      </c>
      <c r="B6" s="14"/>
      <c r="C6" s="14"/>
      <c r="F6"/>
    </row>
    <row r="7" spans="1:6" s="6" customFormat="1">
      <c r="A7" s="14" t="s">
        <v>23</v>
      </c>
      <c r="B7" s="14" t="s">
        <v>24</v>
      </c>
      <c r="C7" s="14" t="s">
        <v>67</v>
      </c>
    </row>
    <row r="8" spans="1:6" s="6" customFormat="1">
      <c r="A8" s="6" t="s">
        <v>196</v>
      </c>
      <c r="B8" s="6" t="s">
        <v>195</v>
      </c>
      <c r="C8" s="6">
        <v>8.33</v>
      </c>
      <c r="F8"/>
    </row>
    <row r="9" spans="1:6" s="6" customFormat="1">
      <c r="A9" s="6" t="s">
        <v>197</v>
      </c>
      <c r="B9" s="6" t="s">
        <v>195</v>
      </c>
      <c r="C9" s="6">
        <v>1.62</v>
      </c>
      <c r="F9"/>
    </row>
    <row r="10" spans="1:6" s="6" customFormat="1">
      <c r="A10" s="6" t="s">
        <v>198</v>
      </c>
      <c r="B10" s="6" t="s">
        <v>195</v>
      </c>
      <c r="C10" s="6">
        <v>2.14</v>
      </c>
      <c r="F10"/>
    </row>
    <row r="11" spans="1:6" s="6" customFormat="1">
      <c r="A11" s="6" t="s">
        <v>199</v>
      </c>
      <c r="B11" s="6" t="s">
        <v>195</v>
      </c>
      <c r="C11" s="6">
        <v>7.41</v>
      </c>
      <c r="F11"/>
    </row>
    <row r="12" spans="1:6" s="6" customFormat="1">
      <c r="A12" s="6" t="s">
        <v>200</v>
      </c>
      <c r="B12" s="6" t="s">
        <v>201</v>
      </c>
      <c r="C12" s="6">
        <v>9.83</v>
      </c>
      <c r="F12"/>
    </row>
    <row r="13" spans="1:6" s="6" customFormat="1">
      <c r="A13" s="14" t="s">
        <v>188</v>
      </c>
      <c r="B13" s="14"/>
      <c r="C13" s="14"/>
      <c r="F13"/>
    </row>
    <row r="14" spans="1:6" s="6" customFormat="1">
      <c r="A14" s="14" t="s">
        <v>23</v>
      </c>
      <c r="B14" s="14" t="s">
        <v>24</v>
      </c>
      <c r="C14" s="14" t="s">
        <v>67</v>
      </c>
    </row>
    <row r="15" spans="1:6" s="6" customFormat="1">
      <c r="A15" s="6" t="s">
        <v>190</v>
      </c>
      <c r="B15" s="6" t="s">
        <v>184</v>
      </c>
      <c r="C15" s="6">
        <v>0.92</v>
      </c>
      <c r="D15" s="6" t="s">
        <v>175</v>
      </c>
    </row>
    <row r="16" spans="1:6" s="6" customFormat="1">
      <c r="A16" s="6" t="s">
        <v>191</v>
      </c>
      <c r="B16" s="6" t="s">
        <v>184</v>
      </c>
      <c r="C16" s="6">
        <v>0.92</v>
      </c>
      <c r="D16" s="6" t="s">
        <v>175</v>
      </c>
    </row>
    <row r="17" spans="1:6" s="6" customFormat="1">
      <c r="A17" s="6" t="s">
        <v>192</v>
      </c>
      <c r="B17" s="6" t="s">
        <v>195</v>
      </c>
      <c r="C17" s="6">
        <v>422.5</v>
      </c>
      <c r="D17" s="6" t="s">
        <v>218</v>
      </c>
      <c r="E17" s="31" t="s">
        <v>219</v>
      </c>
    </row>
    <row r="18" spans="1:6" s="6" customFormat="1">
      <c r="A18" s="6" t="s">
        <v>193</v>
      </c>
      <c r="B18" s="6" t="s">
        <v>195</v>
      </c>
      <c r="C18" s="6">
        <v>3.75</v>
      </c>
      <c r="D18" s="6" t="s">
        <v>175</v>
      </c>
    </row>
    <row r="19" spans="1:6" s="6" customFormat="1">
      <c r="A19" s="6" t="s">
        <v>194</v>
      </c>
      <c r="B19" s="6" t="s">
        <v>195</v>
      </c>
      <c r="C19" s="6">
        <v>0.4</v>
      </c>
      <c r="D19" s="6" t="s">
        <v>175</v>
      </c>
    </row>
    <row r="20" spans="1:6" s="39" customFormat="1">
      <c r="A20" s="14" t="s">
        <v>202</v>
      </c>
      <c r="B20" s="14"/>
      <c r="C20" s="14"/>
    </row>
    <row r="21" spans="1:6" s="39" customFormat="1">
      <c r="A21" s="14" t="s">
        <v>23</v>
      </c>
      <c r="B21" s="14" t="s">
        <v>24</v>
      </c>
      <c r="C21" s="14" t="s">
        <v>67</v>
      </c>
    </row>
    <row r="22" spans="1:6" s="43" customFormat="1">
      <c r="A22" s="6" t="s">
        <v>203</v>
      </c>
      <c r="B22" s="6"/>
      <c r="C22" s="6">
        <v>4.3600000000000003</v>
      </c>
    </row>
    <row r="23" spans="1:6" s="43" customFormat="1">
      <c r="A23" s="6" t="s">
        <v>204</v>
      </c>
      <c r="B23" s="6"/>
      <c r="C23" s="6">
        <v>1.1599999999999999</v>
      </c>
    </row>
    <row r="24" spans="1:6" s="43" customFormat="1">
      <c r="A24" s="6" t="s">
        <v>205</v>
      </c>
      <c r="B24" s="6"/>
      <c r="C24" s="6">
        <v>1.1200000000000001</v>
      </c>
    </row>
    <row r="25" spans="1:6" s="43" customFormat="1">
      <c r="A25" s="6" t="s">
        <v>206</v>
      </c>
      <c r="B25" s="6"/>
      <c r="C25" s="6">
        <v>1.9</v>
      </c>
    </row>
    <row r="26" spans="1:6" s="43" customFormat="1">
      <c r="A26" s="6" t="s">
        <v>209</v>
      </c>
      <c r="B26" s="6"/>
      <c r="C26" s="6">
        <v>1.92</v>
      </c>
    </row>
    <row r="27" spans="1:6" s="43" customFormat="1">
      <c r="A27" s="6" t="s">
        <v>207</v>
      </c>
      <c r="B27" s="6"/>
      <c r="C27" s="6">
        <v>3.62</v>
      </c>
    </row>
    <row r="28" spans="1:6" s="43" customFormat="1">
      <c r="A28" s="6" t="s">
        <v>208</v>
      </c>
      <c r="B28" s="6"/>
      <c r="C28" s="6">
        <v>0.85</v>
      </c>
    </row>
    <row r="29" spans="1:6" s="43" customFormat="1">
      <c r="A29" s="6" t="s">
        <v>210</v>
      </c>
      <c r="B29" s="6"/>
      <c r="C29" s="6">
        <v>2.77</v>
      </c>
    </row>
    <row r="30" spans="1:6" s="6" customFormat="1">
      <c r="A30" s="12" t="s">
        <v>31</v>
      </c>
      <c r="B30" s="12"/>
      <c r="C30" s="12"/>
      <c r="F30"/>
    </row>
    <row r="31" spans="1:6" s="6" customFormat="1">
      <c r="A31" s="14" t="s">
        <v>146</v>
      </c>
      <c r="B31" s="14"/>
      <c r="C31" s="14"/>
    </row>
    <row r="32" spans="1:6" s="6" customFormat="1" ht="16.95" customHeight="1">
      <c r="A32" s="14" t="s">
        <v>23</v>
      </c>
      <c r="B32" s="14" t="s">
        <v>24</v>
      </c>
      <c r="C32" s="14" t="s">
        <v>25</v>
      </c>
    </row>
    <row r="33" spans="1:5" s="6" customFormat="1">
      <c r="A33" s="6" t="s">
        <v>158</v>
      </c>
      <c r="B33" s="6" t="s">
        <v>26</v>
      </c>
      <c r="C33" s="6">
        <v>0.09</v>
      </c>
      <c r="D33" s="6" t="s">
        <v>72</v>
      </c>
      <c r="E33" s="6" t="s">
        <v>144</v>
      </c>
    </row>
    <row r="34" spans="1:5" s="6" customFormat="1">
      <c r="A34" s="6" t="s">
        <v>159</v>
      </c>
      <c r="B34" s="6" t="s">
        <v>26</v>
      </c>
      <c r="C34" s="6">
        <v>0</v>
      </c>
      <c r="D34" s="6" t="s">
        <v>72</v>
      </c>
      <c r="E34" s="6" t="s">
        <v>144</v>
      </c>
    </row>
    <row r="35" spans="1:5" s="6" customFormat="1">
      <c r="A35" s="14" t="s">
        <v>138</v>
      </c>
      <c r="B35" s="14"/>
      <c r="C35" s="14"/>
    </row>
    <row r="36" spans="1:5" s="6" customFormat="1">
      <c r="A36" s="14" t="s">
        <v>23</v>
      </c>
      <c r="B36" s="14" t="s">
        <v>24</v>
      </c>
      <c r="C36" s="14" t="s">
        <v>25</v>
      </c>
    </row>
    <row r="37" spans="1:5" s="6" customFormat="1">
      <c r="A37" s="6" t="s">
        <v>161</v>
      </c>
      <c r="B37" s="6" t="s">
        <v>26</v>
      </c>
      <c r="C37" s="6">
        <v>0.06</v>
      </c>
      <c r="D37" s="6" t="s">
        <v>72</v>
      </c>
      <c r="E37" s="6" t="s">
        <v>144</v>
      </c>
    </row>
    <row r="38" spans="1:5" s="6" customFormat="1">
      <c r="A38" s="14" t="s">
        <v>139</v>
      </c>
      <c r="B38" s="14"/>
      <c r="C38" s="14"/>
    </row>
    <row r="39" spans="1:5" s="6" customFormat="1">
      <c r="A39" s="14" t="s">
        <v>23</v>
      </c>
      <c r="B39" s="14" t="s">
        <v>24</v>
      </c>
      <c r="C39" s="14" t="s">
        <v>25</v>
      </c>
      <c r="D39" s="6" t="s">
        <v>72</v>
      </c>
      <c r="E39" s="6" t="s">
        <v>144</v>
      </c>
    </row>
    <row r="40" spans="1:5" s="6" customFormat="1">
      <c r="A40" s="6" t="s">
        <v>152</v>
      </c>
      <c r="B40" s="6" t="s">
        <v>26</v>
      </c>
      <c r="C40" s="6">
        <v>0</v>
      </c>
      <c r="D40" s="6" t="s">
        <v>72</v>
      </c>
      <c r="E40" s="6" t="s">
        <v>144</v>
      </c>
    </row>
    <row r="41" spans="1:5" s="6" customFormat="1">
      <c r="A41" s="6" t="s">
        <v>153</v>
      </c>
      <c r="B41" s="6" t="s">
        <v>26</v>
      </c>
      <c r="C41" s="6">
        <v>0.02</v>
      </c>
      <c r="D41" s="6" t="s">
        <v>72</v>
      </c>
      <c r="E41" s="6" t="s">
        <v>144</v>
      </c>
    </row>
    <row r="42" spans="1:5" s="6" customFormat="1">
      <c r="A42" s="6" t="s">
        <v>154</v>
      </c>
      <c r="B42" s="6" t="s">
        <v>26</v>
      </c>
      <c r="C42" s="6">
        <v>0.01</v>
      </c>
      <c r="D42" s="6" t="s">
        <v>72</v>
      </c>
      <c r="E42" s="6" t="s">
        <v>144</v>
      </c>
    </row>
    <row r="43" spans="1:5" s="6" customFormat="1">
      <c r="A43" s="6" t="s">
        <v>155</v>
      </c>
      <c r="B43" s="6" t="s">
        <v>26</v>
      </c>
      <c r="C43" s="6">
        <v>0.06</v>
      </c>
      <c r="D43" s="6" t="s">
        <v>72</v>
      </c>
      <c r="E43" s="6" t="s">
        <v>144</v>
      </c>
    </row>
    <row r="44" spans="1:5" s="6" customFormat="1">
      <c r="A44" s="6" t="s">
        <v>84</v>
      </c>
      <c r="B44" s="6" t="s">
        <v>26</v>
      </c>
      <c r="C44" s="6">
        <v>0.05</v>
      </c>
      <c r="D44" s="6" t="s">
        <v>72</v>
      </c>
      <c r="E44" s="6" t="s">
        <v>144</v>
      </c>
    </row>
    <row r="45" spans="1:5" s="6" customFormat="1">
      <c r="A45" s="6" t="s">
        <v>156</v>
      </c>
      <c r="B45" s="6" t="s">
        <v>26</v>
      </c>
      <c r="C45" s="6">
        <v>0.67</v>
      </c>
      <c r="D45" s="6" t="s">
        <v>72</v>
      </c>
      <c r="E45" s="6" t="s">
        <v>144</v>
      </c>
    </row>
    <row r="46" spans="1:5" s="6" customFormat="1">
      <c r="A46" s="6" t="s">
        <v>80</v>
      </c>
      <c r="B46" s="6" t="s">
        <v>26</v>
      </c>
      <c r="C46" s="6">
        <v>0.18</v>
      </c>
      <c r="D46" s="6" t="s">
        <v>72</v>
      </c>
      <c r="E46" s="6" t="s">
        <v>144</v>
      </c>
    </row>
    <row r="47" spans="1:5" s="6" customFormat="1">
      <c r="A47" s="6" t="s">
        <v>81</v>
      </c>
      <c r="B47" s="6" t="s">
        <v>26</v>
      </c>
      <c r="C47" s="6">
        <v>0.21</v>
      </c>
      <c r="D47" s="6" t="s">
        <v>72</v>
      </c>
      <c r="E47" s="6" t="s">
        <v>144</v>
      </c>
    </row>
    <row r="48" spans="1:5" s="6" customFormat="1">
      <c r="A48" s="6" t="s">
        <v>83</v>
      </c>
      <c r="B48" s="6" t="s">
        <v>26</v>
      </c>
      <c r="C48" s="6">
        <v>0.04</v>
      </c>
      <c r="D48" s="6" t="s">
        <v>72</v>
      </c>
      <c r="E48" s="6" t="s">
        <v>144</v>
      </c>
    </row>
    <row r="49" spans="1:6" s="6" customFormat="1">
      <c r="A49" s="6" t="s">
        <v>82</v>
      </c>
      <c r="B49" s="6" t="s">
        <v>26</v>
      </c>
      <c r="C49" s="6">
        <v>0.04</v>
      </c>
      <c r="D49" s="6" t="s">
        <v>72</v>
      </c>
      <c r="E49" s="6" t="s">
        <v>144</v>
      </c>
    </row>
    <row r="50" spans="1:6" s="6" customFormat="1">
      <c r="A50" s="6" t="s">
        <v>157</v>
      </c>
      <c r="B50" s="6" t="s">
        <v>26</v>
      </c>
      <c r="C50" s="6">
        <v>0</v>
      </c>
      <c r="D50" s="6" t="s">
        <v>72</v>
      </c>
      <c r="E50" s="6" t="s">
        <v>144</v>
      </c>
    </row>
    <row r="51" spans="1:6" s="6" customFormat="1">
      <c r="A51" s="14" t="s">
        <v>140</v>
      </c>
      <c r="B51" s="14"/>
      <c r="C51" s="14"/>
      <c r="F51"/>
    </row>
    <row r="52" spans="1:6" s="6" customFormat="1">
      <c r="A52" s="14" t="s">
        <v>23</v>
      </c>
      <c r="B52" s="14" t="s">
        <v>24</v>
      </c>
      <c r="C52" s="14" t="s">
        <v>25</v>
      </c>
      <c r="F52"/>
    </row>
    <row r="53" spans="1:6">
      <c r="A53" s="6" t="s">
        <v>141</v>
      </c>
      <c r="B53" s="6" t="s">
        <v>26</v>
      </c>
      <c r="C53" s="6">
        <v>0.03</v>
      </c>
      <c r="D53" s="6" t="s">
        <v>72</v>
      </c>
      <c r="E53" s="6" t="s">
        <v>144</v>
      </c>
    </row>
    <row r="54" spans="1:6" s="6" customFormat="1">
      <c r="A54" s="6" t="s">
        <v>162</v>
      </c>
      <c r="B54" s="6" t="s">
        <v>26</v>
      </c>
      <c r="C54" s="6">
        <v>0.1</v>
      </c>
      <c r="D54" s="6" t="s">
        <v>72</v>
      </c>
      <c r="E54" s="6" t="s">
        <v>144</v>
      </c>
    </row>
    <row r="55" spans="1:6" s="6" customFormat="1">
      <c r="A55" s="6" t="s">
        <v>32</v>
      </c>
      <c r="B55" s="6" t="s">
        <v>26</v>
      </c>
      <c r="C55" s="6">
        <v>0.08</v>
      </c>
      <c r="D55" s="6" t="s">
        <v>72</v>
      </c>
      <c r="E55" s="6" t="s">
        <v>144</v>
      </c>
    </row>
    <row r="56" spans="1:6">
      <c r="A56" s="6" t="s">
        <v>163</v>
      </c>
      <c r="B56" s="6" t="s">
        <v>26</v>
      </c>
      <c r="C56" s="6">
        <v>0.11</v>
      </c>
      <c r="D56" s="6" t="s">
        <v>72</v>
      </c>
      <c r="E56" s="6" t="s">
        <v>144</v>
      </c>
    </row>
    <row r="57" spans="1:6">
      <c r="A57" s="14" t="s">
        <v>142</v>
      </c>
      <c r="B57" s="14"/>
      <c r="C57" s="14"/>
      <c r="D57" s="6"/>
      <c r="E57" s="6"/>
    </row>
    <row r="58" spans="1:6">
      <c r="A58" s="14" t="s">
        <v>23</v>
      </c>
      <c r="B58" s="14" t="s">
        <v>24</v>
      </c>
      <c r="C58" s="14" t="s">
        <v>25</v>
      </c>
      <c r="D58" s="6"/>
      <c r="E58" s="6"/>
    </row>
    <row r="59" spans="1:6">
      <c r="A59" s="6" t="s">
        <v>143</v>
      </c>
      <c r="B59" s="6" t="s">
        <v>26</v>
      </c>
      <c r="C59" s="6">
        <v>0.06</v>
      </c>
      <c r="D59" s="6" t="s">
        <v>72</v>
      </c>
      <c r="E59" s="6" t="s">
        <v>144</v>
      </c>
    </row>
    <row r="60" spans="1:6" s="6" customFormat="1">
      <c r="A60" s="12" t="s">
        <v>59</v>
      </c>
      <c r="B60" s="12"/>
      <c r="C60" s="12"/>
      <c r="F60"/>
    </row>
    <row r="61" spans="1:6" s="6" customFormat="1">
      <c r="A61" s="14" t="s">
        <v>23</v>
      </c>
      <c r="B61" s="14" t="s">
        <v>24</v>
      </c>
      <c r="C61" s="14" t="s">
        <v>67</v>
      </c>
      <c r="F61"/>
    </row>
    <row r="62" spans="1:6" s="6" customFormat="1">
      <c r="A62" s="6" t="s">
        <v>32</v>
      </c>
      <c r="B62" s="6" t="s">
        <v>26</v>
      </c>
      <c r="C62" s="6">
        <v>7.0000000000000007E-2</v>
      </c>
      <c r="D62" s="6" t="s">
        <v>72</v>
      </c>
      <c r="E62" s="31" t="s">
        <v>85</v>
      </c>
    </row>
    <row r="63" spans="1:6" s="6" customFormat="1">
      <c r="A63" s="6" t="s">
        <v>16</v>
      </c>
      <c r="B63" s="6" t="s">
        <v>99</v>
      </c>
      <c r="C63" s="6">
        <v>0.79</v>
      </c>
      <c r="D63" s="6" t="s">
        <v>72</v>
      </c>
      <c r="E63" s="31" t="s">
        <v>85</v>
      </c>
      <c r="F63"/>
    </row>
    <row r="64" spans="1:6" s="6" customFormat="1">
      <c r="A64" s="6" t="s">
        <v>98</v>
      </c>
      <c r="B64" s="6" t="s">
        <v>99</v>
      </c>
      <c r="C64" s="6">
        <v>0.71</v>
      </c>
      <c r="D64" s="6" t="s">
        <v>72</v>
      </c>
      <c r="E64" s="31" t="s">
        <v>85</v>
      </c>
    </row>
    <row r="65" spans="1:6" s="6" customFormat="1">
      <c r="A65" s="6" t="s">
        <v>20</v>
      </c>
      <c r="B65" s="6" t="s">
        <v>26</v>
      </c>
      <c r="C65" s="6">
        <v>0.06</v>
      </c>
      <c r="D65" s="6" t="s">
        <v>72</v>
      </c>
      <c r="E65" s="31" t="s">
        <v>85</v>
      </c>
    </row>
    <row r="66" spans="1:6" s="6" customFormat="1">
      <c r="A66" s="12" t="s">
        <v>60</v>
      </c>
      <c r="B66" s="12"/>
      <c r="C66" s="12"/>
    </row>
    <row r="67" spans="1:6" s="6" customFormat="1">
      <c r="A67" s="14" t="s">
        <v>23</v>
      </c>
      <c r="B67" s="14" t="s">
        <v>24</v>
      </c>
      <c r="C67" s="14" t="s">
        <v>67</v>
      </c>
      <c r="F67"/>
    </row>
    <row r="68" spans="1:6" s="6" customFormat="1">
      <c r="A68" s="6" t="s">
        <v>176</v>
      </c>
      <c r="B68" s="6" t="s">
        <v>33</v>
      </c>
      <c r="C68" s="6">
        <v>0.43</v>
      </c>
      <c r="D68" s="6" t="s">
        <v>72</v>
      </c>
      <c r="E68" s="31" t="s">
        <v>85</v>
      </c>
      <c r="F68"/>
    </row>
    <row r="69" spans="1:6" s="6" customFormat="1">
      <c r="A69" s="6" t="s">
        <v>177</v>
      </c>
      <c r="B69" s="6" t="s">
        <v>33</v>
      </c>
      <c r="C69" s="6">
        <v>0.43</v>
      </c>
      <c r="D69" s="6" t="s">
        <v>72</v>
      </c>
      <c r="E69" s="31" t="s">
        <v>85</v>
      </c>
    </row>
    <row r="70" spans="1:6" s="6" customFormat="1">
      <c r="A70" s="6" t="s">
        <v>183</v>
      </c>
      <c r="B70" s="6" t="s">
        <v>184</v>
      </c>
      <c r="C70" s="6">
        <v>0.86</v>
      </c>
      <c r="D70" s="6" t="s">
        <v>69</v>
      </c>
      <c r="E70" s="31" t="s">
        <v>185</v>
      </c>
    </row>
    <row r="71" spans="1:6" s="6" customFormat="1">
      <c r="A71" s="6" t="s">
        <v>186</v>
      </c>
      <c r="B71" s="6" t="s">
        <v>184</v>
      </c>
      <c r="C71" s="6">
        <v>0.62</v>
      </c>
      <c r="D71" s="6" t="s">
        <v>69</v>
      </c>
      <c r="E71" s="31" t="s">
        <v>187</v>
      </c>
    </row>
    <row r="72" spans="1:6" s="6" customFormat="1">
      <c r="A72" s="6" t="s">
        <v>178</v>
      </c>
      <c r="B72" s="6" t="s">
        <v>184</v>
      </c>
      <c r="C72" s="6">
        <v>1.31</v>
      </c>
      <c r="D72" s="6" t="s">
        <v>175</v>
      </c>
      <c r="E72" s="31"/>
    </row>
    <row r="73" spans="1:6" s="6" customFormat="1">
      <c r="A73" s="6" t="s">
        <v>179</v>
      </c>
      <c r="B73" s="6" t="s">
        <v>184</v>
      </c>
      <c r="C73" s="6">
        <v>0.33</v>
      </c>
      <c r="D73" s="6" t="s">
        <v>175</v>
      </c>
      <c r="E73" s="31"/>
    </row>
    <row r="74" spans="1:6" s="6" customFormat="1">
      <c r="A74" s="6" t="s">
        <v>180</v>
      </c>
      <c r="B74" s="6" t="s">
        <v>184</v>
      </c>
      <c r="C74" s="6">
        <v>0.27</v>
      </c>
      <c r="D74" s="6" t="s">
        <v>175</v>
      </c>
      <c r="E74" s="31"/>
    </row>
    <row r="75" spans="1:6" s="6" customFormat="1">
      <c r="A75" s="6" t="s">
        <v>181</v>
      </c>
      <c r="B75" s="6" t="s">
        <v>184</v>
      </c>
      <c r="C75" s="6">
        <v>0.01</v>
      </c>
      <c r="D75" s="6" t="s">
        <v>175</v>
      </c>
      <c r="E75" s="31"/>
    </row>
    <row r="76" spans="1:6" s="6" customFormat="1">
      <c r="A76" s="6" t="s">
        <v>182</v>
      </c>
      <c r="B76" s="6" t="s">
        <v>184</v>
      </c>
      <c r="C76" s="6">
        <v>0.03</v>
      </c>
      <c r="D76" s="6" t="s">
        <v>175</v>
      </c>
      <c r="E76" s="31"/>
    </row>
    <row r="77" spans="1:6" s="6" customFormat="1">
      <c r="A77" s="12" t="s">
        <v>61</v>
      </c>
      <c r="B77" s="12"/>
      <c r="C77" s="12"/>
    </row>
    <row r="78" spans="1:6" s="6" customFormat="1">
      <c r="A78" s="14" t="s">
        <v>23</v>
      </c>
      <c r="B78" s="14" t="s">
        <v>24</v>
      </c>
      <c r="C78" s="14" t="s">
        <v>67</v>
      </c>
      <c r="F78"/>
    </row>
    <row r="79" spans="1:6" s="6" customFormat="1">
      <c r="A79" s="6" t="s">
        <v>169</v>
      </c>
      <c r="B79" s="6" t="s">
        <v>168</v>
      </c>
      <c r="C79" s="6">
        <v>0.05</v>
      </c>
      <c r="D79" s="6" t="s">
        <v>72</v>
      </c>
      <c r="E79" s="31" t="s">
        <v>85</v>
      </c>
      <c r="F79"/>
    </row>
    <row r="80" spans="1:6" s="6" customFormat="1">
      <c r="A80" s="6" t="s">
        <v>170</v>
      </c>
      <c r="B80" s="6" t="s">
        <v>168</v>
      </c>
      <c r="C80" s="6">
        <v>0.16</v>
      </c>
      <c r="D80" s="6" t="s">
        <v>72</v>
      </c>
      <c r="E80" s="31" t="s">
        <v>85</v>
      </c>
      <c r="F80"/>
    </row>
    <row r="81" spans="1:6" s="6" customFormat="1">
      <c r="A81" s="6" t="s">
        <v>170</v>
      </c>
      <c r="B81" s="6" t="s">
        <v>34</v>
      </c>
      <c r="C81" s="6">
        <v>0.23</v>
      </c>
      <c r="D81" s="6" t="s">
        <v>72</v>
      </c>
      <c r="E81" s="31" t="s">
        <v>85</v>
      </c>
      <c r="F81"/>
    </row>
    <row r="82" spans="1:6" s="6" customFormat="1">
      <c r="A82" s="43"/>
      <c r="B82" s="43"/>
      <c r="C82" s="43"/>
    </row>
    <row r="83" spans="1:6" s="6" customFormat="1">
      <c r="A83" s="12" t="s">
        <v>212</v>
      </c>
      <c r="B83" s="12"/>
      <c r="C83" s="12"/>
    </row>
    <row r="84" spans="1:6" s="6" customFormat="1">
      <c r="A84" s="14" t="s">
        <v>23</v>
      </c>
      <c r="B84" s="14" t="s">
        <v>24</v>
      </c>
      <c r="C84" s="14" t="s">
        <v>67</v>
      </c>
      <c r="F84"/>
    </row>
    <row r="85" spans="1:6" s="6" customFormat="1">
      <c r="A85" s="6" t="s">
        <v>171</v>
      </c>
      <c r="B85" s="6" t="s">
        <v>168</v>
      </c>
      <c r="C85" s="6">
        <v>0.09</v>
      </c>
      <c r="D85" s="6" t="s">
        <v>72</v>
      </c>
      <c r="E85" s="31" t="s">
        <v>85</v>
      </c>
      <c r="F85"/>
    </row>
    <row r="86" spans="1:6" s="6" customFormat="1">
      <c r="A86" s="6" t="s">
        <v>170</v>
      </c>
      <c r="B86" s="6" t="s">
        <v>168</v>
      </c>
      <c r="C86" s="6">
        <v>0.16</v>
      </c>
      <c r="D86" s="6" t="s">
        <v>72</v>
      </c>
      <c r="E86" s="31" t="s">
        <v>85</v>
      </c>
      <c r="F86"/>
    </row>
    <row r="87" spans="1:6" s="6" customFormat="1">
      <c r="A87" s="6" t="s">
        <v>170</v>
      </c>
      <c r="B87" s="6" t="s">
        <v>34</v>
      </c>
      <c r="C87" s="6">
        <v>0.23</v>
      </c>
      <c r="D87" s="6" t="s">
        <v>72</v>
      </c>
      <c r="E87" s="31" t="s">
        <v>85</v>
      </c>
      <c r="F87"/>
    </row>
    <row r="88" spans="1:6" s="6" customFormat="1">
      <c r="A88" s="6" t="s">
        <v>173</v>
      </c>
      <c r="B88" s="6" t="s">
        <v>174</v>
      </c>
      <c r="C88" s="6">
        <v>1.07</v>
      </c>
      <c r="D88" s="6" t="s">
        <v>175</v>
      </c>
      <c r="E88" s="31"/>
      <c r="F88"/>
    </row>
    <row r="89" spans="1:6" s="6" customFormat="1">
      <c r="A89" s="12" t="s">
        <v>76</v>
      </c>
      <c r="B89" s="12"/>
      <c r="C89" s="12"/>
    </row>
    <row r="90" spans="1:6" s="9" customFormat="1">
      <c r="A90" s="14" t="s">
        <v>23</v>
      </c>
      <c r="B90" s="14" t="s">
        <v>24</v>
      </c>
      <c r="C90" s="14" t="s">
        <v>67</v>
      </c>
      <c r="F90" s="32"/>
    </row>
    <row r="91" spans="1:6" s="6" customFormat="1">
      <c r="A91" s="6" t="s">
        <v>172</v>
      </c>
      <c r="B91" s="6" t="s">
        <v>34</v>
      </c>
      <c r="C91" s="6">
        <v>0.3</v>
      </c>
      <c r="D91" s="6" t="s">
        <v>72</v>
      </c>
      <c r="E91" s="46" t="s">
        <v>85</v>
      </c>
    </row>
    <row r="92" spans="1:6" s="6" customFormat="1">
      <c r="A92" s="45" t="s">
        <v>165</v>
      </c>
      <c r="B92" s="45"/>
      <c r="C92" s="45"/>
    </row>
    <row r="93" spans="1:6" s="9" customFormat="1">
      <c r="A93" s="19" t="s">
        <v>23</v>
      </c>
      <c r="B93" s="19" t="s">
        <v>24</v>
      </c>
      <c r="C93" s="19" t="s">
        <v>67</v>
      </c>
      <c r="F93" s="32"/>
    </row>
    <row r="94" spans="1:6" s="6" customFormat="1">
      <c r="A94" s="37"/>
      <c r="B94" s="37"/>
      <c r="C94" s="37"/>
    </row>
    <row r="95" spans="1:6" s="6" customFormat="1">
      <c r="A95" s="45" t="s">
        <v>166</v>
      </c>
      <c r="B95" s="45"/>
      <c r="C95" s="45"/>
    </row>
    <row r="96" spans="1:6" s="9" customFormat="1">
      <c r="A96" s="19" t="s">
        <v>23</v>
      </c>
      <c r="B96" s="19" t="s">
        <v>24</v>
      </c>
      <c r="C96" s="19" t="s">
        <v>67</v>
      </c>
      <c r="F96" s="32"/>
    </row>
    <row r="97" spans="1:6" s="6" customFormat="1">
      <c r="A97" s="37"/>
      <c r="B97" s="37"/>
      <c r="C97" s="37"/>
    </row>
    <row r="98" spans="1:6" s="6" customFormat="1">
      <c r="A98" s="45" t="s">
        <v>167</v>
      </c>
      <c r="B98" s="45"/>
      <c r="C98" s="45"/>
    </row>
    <row r="99" spans="1:6" s="9" customFormat="1">
      <c r="A99" s="19" t="s">
        <v>23</v>
      </c>
      <c r="B99" s="19" t="s">
        <v>24</v>
      </c>
      <c r="C99" s="19" t="s">
        <v>67</v>
      </c>
      <c r="F99" s="32"/>
    </row>
    <row r="100" spans="1:6" s="6" customFormat="1"/>
    <row r="101" spans="1:6" s="6" customFormat="1">
      <c r="F101"/>
    </row>
    <row r="102" spans="1:6" s="6" customFormat="1">
      <c r="F102"/>
    </row>
    <row r="103" spans="1:6" s="6" customFormat="1">
      <c r="F103"/>
    </row>
    <row r="104" spans="1:6" s="6" customFormat="1">
      <c r="F104"/>
    </row>
    <row r="105" spans="1:6" s="6" customFormat="1">
      <c r="F105"/>
    </row>
    <row r="106" spans="1:6" s="6" customFormat="1"/>
    <row r="107" spans="1:6" s="6" customFormat="1"/>
    <row r="108" spans="1:6" s="6" customFormat="1">
      <c r="C108" s="16"/>
    </row>
    <row r="109" spans="1:6" s="6" customFormat="1"/>
    <row r="110" spans="1:6" s="6" customFormat="1"/>
    <row r="111" spans="1:6" s="6" customFormat="1">
      <c r="F111"/>
    </row>
    <row r="112" spans="1:6" s="6" customFormat="1">
      <c r="F112"/>
    </row>
    <row r="113" spans="1:6" s="6" customFormat="1">
      <c r="F113"/>
    </row>
    <row r="114" spans="1:6" s="6" customFormat="1">
      <c r="F114"/>
    </row>
    <row r="115" spans="1:6" s="6" customFormat="1">
      <c r="F115"/>
    </row>
    <row r="116" spans="1:6" s="6" customFormat="1"/>
    <row r="117" spans="1:6" s="6" customFormat="1"/>
    <row r="118" spans="1:6" s="6" customFormat="1"/>
    <row r="119" spans="1:6" s="6" customFormat="1">
      <c r="F119"/>
    </row>
    <row r="120" spans="1:6" s="6" customFormat="1">
      <c r="A120"/>
      <c r="B120"/>
      <c r="C120"/>
    </row>
  </sheetData>
  <phoneticPr fontId="17" type="noConversion"/>
  <hyperlinks>
    <hyperlink ref="E17" r:id="rId1" xr:uid="{6ED101EA-7FFF-EF4D-9642-3C22FB1050CC}"/>
  </hyperlinks>
  <pageMargins left="0.7" right="0.7" top="0.78740157499999996" bottom="0.78740157499999996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Übersicht</vt:lpstr>
      <vt:lpstr>Scope 1</vt:lpstr>
      <vt:lpstr>Scope 2</vt:lpstr>
      <vt:lpstr>Scope 3</vt:lpstr>
      <vt:lpstr>EF Scope 1</vt:lpstr>
      <vt:lpstr>EF Scope 2</vt:lpstr>
      <vt:lpstr>EF Scope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Amelung-Creeth Heidrun</dc:creator>
  <cp:lastModifiedBy>Lara Rosenthal | INTRASYS GmbH</cp:lastModifiedBy>
  <dcterms:created xsi:type="dcterms:W3CDTF">2024-12-05T10:21:25Z</dcterms:created>
  <dcterms:modified xsi:type="dcterms:W3CDTF">2026-06-30T11:45:37Z</dcterms:modified>
</cp:coreProperties>
</file>